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a3f8943ef5f2ec/Desktop/"/>
    </mc:Choice>
  </mc:AlternateContent>
  <xr:revisionPtr revIDLastSave="0" documentId="8_{B73EAFCD-9974-4B86-87F3-4C35A47CF534}" xr6:coauthVersionLast="47" xr6:coauthVersionMax="47" xr10:uidLastSave="{00000000-0000-0000-0000-000000000000}"/>
  <bookViews>
    <workbookView xWindow="-110" yWindow="-110" windowWidth="19420" windowHeight="11500" tabRatio="788" firstSheet="1" activeTab="1" xr2:uid="{0E659FF0-C334-4ACB-86D7-6471C6C49EF5}"/>
  </bookViews>
  <sheets>
    <sheet name="日程 " sheetId="19" state="hidden" r:id="rId1"/>
    <sheet name="申込ｼｰﾄ" sheetId="12" r:id="rId2"/>
    <sheet name="記入例" sheetId="20" r:id="rId3"/>
  </sheets>
  <definedNames>
    <definedName name="_xlnm.Print_Area" localSheetId="2">記入例!$A$1:$O$72</definedName>
    <definedName name="_xlnm.Print_Area" localSheetId="1">申込ｼｰﾄ!$A$1:$O$72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2" l="1"/>
  <c r="Q75" i="20"/>
  <c r="O75" i="20"/>
  <c r="N75" i="20"/>
  <c r="K75" i="20"/>
  <c r="J75" i="20"/>
  <c r="H75" i="20"/>
  <c r="G75" i="20"/>
  <c r="F75" i="20"/>
  <c r="E75" i="20"/>
  <c r="E64" i="20"/>
  <c r="K64" i="20"/>
  <c r="I63" i="20"/>
  <c r="K63" i="20"/>
  <c r="K65" i="20"/>
  <c r="E63" i="20"/>
  <c r="P53" i="20"/>
  <c r="P52" i="20"/>
  <c r="J52" i="20"/>
  <c r="P51" i="20"/>
  <c r="J51" i="20"/>
  <c r="P50" i="20"/>
  <c r="J50" i="20"/>
  <c r="P49" i="20"/>
  <c r="J49" i="20"/>
  <c r="P48" i="20"/>
  <c r="J48" i="20"/>
  <c r="P47" i="20"/>
  <c r="P46" i="20"/>
  <c r="P45" i="20"/>
  <c r="J45" i="20"/>
  <c r="P44" i="20"/>
  <c r="J44" i="20"/>
  <c r="P43" i="20"/>
  <c r="J43" i="20"/>
  <c r="P42" i="20"/>
  <c r="J42" i="20"/>
  <c r="P41" i="20"/>
  <c r="J41" i="20"/>
  <c r="P40" i="20"/>
  <c r="P39" i="20"/>
  <c r="P38" i="20"/>
  <c r="J38" i="20"/>
  <c r="P37" i="20"/>
  <c r="J37" i="20"/>
  <c r="P36" i="20"/>
  <c r="J36" i="20"/>
  <c r="P35" i="20"/>
  <c r="J35" i="20"/>
  <c r="P34" i="20"/>
  <c r="J34" i="20"/>
  <c r="P33" i="20"/>
  <c r="P32" i="20"/>
  <c r="P31" i="20"/>
  <c r="J31" i="20"/>
  <c r="P30" i="20"/>
  <c r="J30" i="20"/>
  <c r="P29" i="20"/>
  <c r="J29" i="20"/>
  <c r="P28" i="20"/>
  <c r="J28" i="20"/>
  <c r="P27" i="20"/>
  <c r="J27" i="20"/>
  <c r="P26" i="20"/>
  <c r="P25" i="20"/>
  <c r="P24" i="20"/>
  <c r="J24" i="20"/>
  <c r="P23" i="20"/>
  <c r="J23" i="20"/>
  <c r="P22" i="20"/>
  <c r="J22" i="20"/>
  <c r="P21" i="20"/>
  <c r="J21" i="20"/>
  <c r="P20" i="20"/>
  <c r="J20" i="20"/>
  <c r="P19" i="20"/>
  <c r="P18" i="20"/>
  <c r="P17" i="20"/>
  <c r="P16" i="20"/>
  <c r="P15" i="20"/>
  <c r="J15" i="20"/>
  <c r="P14" i="20"/>
  <c r="J14" i="20"/>
  <c r="P13" i="20"/>
  <c r="J13" i="20"/>
  <c r="P12" i="20"/>
  <c r="P11" i="20"/>
  <c r="P10" i="20"/>
  <c r="J10" i="20"/>
  <c r="P9" i="20"/>
  <c r="J9" i="20"/>
  <c r="P8" i="20"/>
  <c r="J8" i="20"/>
  <c r="P7" i="20"/>
  <c r="J7" i="20"/>
  <c r="P6" i="20"/>
  <c r="J6" i="20"/>
  <c r="P5" i="20"/>
  <c r="P4" i="20"/>
  <c r="J47" i="20"/>
  <c r="P5" i="12"/>
  <c r="P6" i="12"/>
  <c r="P7" i="12"/>
  <c r="P8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4" i="12"/>
  <c r="E64" i="12"/>
  <c r="K64" i="12"/>
  <c r="E63" i="12"/>
  <c r="Q75" i="12"/>
  <c r="J4" i="12"/>
  <c r="J7" i="12"/>
  <c r="I63" i="12"/>
  <c r="K63" i="12" s="1"/>
  <c r="K65" i="12" s="1"/>
  <c r="E75" i="12"/>
  <c r="F75" i="12"/>
  <c r="G75" i="12"/>
  <c r="H75" i="12"/>
  <c r="J75" i="12"/>
  <c r="R75" i="12" s="1"/>
  <c r="K75" i="12"/>
  <c r="N75" i="12"/>
  <c r="O75" i="12"/>
  <c r="J17" i="12"/>
  <c r="J11" i="12"/>
  <c r="J52" i="12"/>
  <c r="J16" i="12"/>
  <c r="J53" i="12"/>
  <c r="J41" i="12"/>
  <c r="J50" i="12"/>
  <c r="J37" i="12"/>
  <c r="J25" i="12"/>
  <c r="J40" i="12"/>
  <c r="J10" i="12"/>
  <c r="J36" i="12"/>
  <c r="J34" i="12"/>
  <c r="J9" i="12"/>
  <c r="J45" i="12"/>
  <c r="J30" i="12"/>
  <c r="J35" i="12"/>
  <c r="J24" i="12"/>
  <c r="J43" i="12"/>
  <c r="J18" i="12"/>
  <c r="J22" i="12"/>
  <c r="J51" i="12"/>
  <c r="J14" i="12"/>
  <c r="J19" i="12"/>
  <c r="J38" i="12"/>
  <c r="J6" i="12"/>
  <c r="J26" i="12"/>
  <c r="J31" i="12"/>
  <c r="J47" i="12"/>
  <c r="J32" i="12"/>
  <c r="J29" i="12"/>
  <c r="J48" i="12"/>
  <c r="J46" i="12"/>
  <c r="J8" i="12"/>
  <c r="J42" i="12"/>
  <c r="J20" i="12"/>
  <c r="J33" i="12"/>
  <c r="J23" i="12"/>
  <c r="J27" i="12"/>
  <c r="J28" i="12"/>
  <c r="J39" i="12"/>
  <c r="J44" i="12"/>
  <c r="J21" i="12"/>
  <c r="J49" i="12"/>
  <c r="J12" i="12"/>
  <c r="J15" i="12"/>
  <c r="J13" i="12"/>
  <c r="J5" i="12"/>
  <c r="R75" i="20"/>
  <c r="J11" i="20"/>
  <c r="J25" i="20"/>
  <c r="J32" i="20"/>
  <c r="J39" i="20"/>
  <c r="J46" i="20"/>
  <c r="J53" i="20"/>
  <c r="J5" i="20"/>
  <c r="J12" i="20"/>
  <c r="J26" i="20"/>
  <c r="J33" i="20"/>
  <c r="J40" i="20"/>
</calcChain>
</file>

<file path=xl/sharedStrings.xml><?xml version="1.0" encoding="utf-8"?>
<sst xmlns="http://schemas.openxmlformats.org/spreadsheetml/2006/main" count="509" uniqueCount="250">
  <si>
    <t>学年</t>
    <rPh sb="0" eb="2">
      <t>ガクネン</t>
    </rPh>
    <phoneticPr fontId="2"/>
  </si>
  <si>
    <t>種目</t>
    <rPh sb="0" eb="2">
      <t>シュモク</t>
    </rPh>
    <phoneticPr fontId="2"/>
  </si>
  <si>
    <t>印</t>
    <rPh sb="0" eb="1">
      <t>イン</t>
    </rPh>
    <phoneticPr fontId="2"/>
  </si>
  <si>
    <t>ｺｰﾄﾞ</t>
  </si>
  <si>
    <t>氏</t>
    <rPh sb="0" eb="1">
      <t>シ</t>
    </rPh>
    <phoneticPr fontId="2"/>
  </si>
  <si>
    <t>名</t>
    <rPh sb="0" eb="1">
      <t>メイ</t>
    </rPh>
    <phoneticPr fontId="2"/>
  </si>
  <si>
    <t>ﾅﾝﾊﾞｰ</t>
    <phoneticPr fontId="2"/>
  </si>
  <si>
    <t xml:space="preserve"> </t>
    <phoneticPr fontId="2"/>
  </si>
  <si>
    <t>記載責任者名</t>
    <phoneticPr fontId="2"/>
  </si>
  <si>
    <t>円</t>
    <rPh sb="0" eb="1">
      <t>エン</t>
    </rPh>
    <phoneticPr fontId="2"/>
  </si>
  <si>
    <t>競技者ｺｰﾄﾞ</t>
    <rPh sb="0" eb="3">
      <t>キョウギシャ</t>
    </rPh>
    <phoneticPr fontId="2"/>
  </si>
  <si>
    <t>出場種目ｺｰﾄﾞ</t>
    <rPh sb="0" eb="2">
      <t>シュツジョウ</t>
    </rPh>
    <rPh sb="2" eb="4">
      <t>シュモク</t>
    </rPh>
    <phoneticPr fontId="2"/>
  </si>
  <si>
    <t>リレー</t>
    <phoneticPr fontId="2"/>
  </si>
  <si>
    <t>×のべ</t>
    <phoneticPr fontId="2"/>
  </si>
  <si>
    <t>合計</t>
    <rPh sb="0" eb="2">
      <t>ゴウケイ</t>
    </rPh>
    <phoneticPr fontId="2"/>
  </si>
  <si>
    <t>（略称で入力してください。）</t>
    <rPh sb="1" eb="3">
      <t>リャクショウ</t>
    </rPh>
    <rPh sb="4" eb="6">
      <t>ニュウリョク</t>
    </rPh>
    <phoneticPr fontId="2"/>
  </si>
  <si>
    <t>最高記録</t>
    <rPh sb="0" eb="2">
      <t>サイコウ</t>
    </rPh>
    <rPh sb="2" eb="4">
      <t>キロク</t>
    </rPh>
    <phoneticPr fontId="2"/>
  </si>
  <si>
    <t>審判協力者</t>
    <rPh sb="0" eb="2">
      <t>シンパン</t>
    </rPh>
    <rPh sb="2" eb="5">
      <t>キョウリョクシャ</t>
    </rPh>
    <phoneticPr fontId="2"/>
  </si>
  <si>
    <t>（学校でない場合は個人名を入力してください。）</t>
    <rPh sb="1" eb="3">
      <t>ガッコウ</t>
    </rPh>
    <rPh sb="6" eb="8">
      <t>バアイ</t>
    </rPh>
    <rPh sb="9" eb="12">
      <t>コジンメイ</t>
    </rPh>
    <rPh sb="13" eb="15">
      <t>ニュウリョク</t>
    </rPh>
    <phoneticPr fontId="2"/>
  </si>
  <si>
    <t>緊急連絡先</t>
    <rPh sb="0" eb="2">
      <t>キンキュウ</t>
    </rPh>
    <rPh sb="2" eb="5">
      <t>レンラクサキ</t>
    </rPh>
    <phoneticPr fontId="2"/>
  </si>
  <si>
    <t>都道府県名</t>
    <rPh sb="0" eb="4">
      <t>トドウフケン</t>
    </rPh>
    <rPh sb="4" eb="5">
      <t>メイ</t>
    </rPh>
    <phoneticPr fontId="2"/>
  </si>
  <si>
    <t xml:space="preserve">      －　　　－</t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</si>
  <si>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</si>
  <si>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補助員
協力</t>
    <rPh sb="0" eb="3">
      <t>ホジョイン</t>
    </rPh>
    <rPh sb="4" eb="6">
      <t>キョウリョク</t>
    </rPh>
    <phoneticPr fontId="2"/>
  </si>
  <si>
    <t>可　・不可</t>
    <rPh sb="0" eb="1">
      <t>カ</t>
    </rPh>
    <rPh sb="3" eb="5">
      <t>フカ</t>
    </rPh>
    <phoneticPr fontId="2"/>
  </si>
  <si>
    <t xml:space="preserve">氏名: </t>
    <rPh sb="0" eb="2">
      <t>シメイ</t>
    </rPh>
    <phoneticPr fontId="2"/>
  </si>
  <si>
    <t xml:space="preserve">部署: </t>
    <rPh sb="0" eb="2">
      <t>ブショ</t>
    </rPh>
    <phoneticPr fontId="2"/>
  </si>
  <si>
    <t>どちらかに○印お願いいたします。</t>
    <rPh sb="6" eb="7">
      <t>シルシ</t>
    </rPh>
    <rPh sb="8" eb="9">
      <t>ネガ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</si>
  <si>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</si>
  <si>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</si>
  <si>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人　＝</t>
    <rPh sb="0" eb="1">
      <t>ジン</t>
    </rPh>
    <phoneticPr fontId="2"/>
  </si>
  <si>
    <t>ﾁｰﾑ＝</t>
    <phoneticPr fontId="2"/>
  </si>
  <si>
    <t>性別コード</t>
    <rPh sb="0" eb="2">
      <t>セイベツ</t>
    </rPh>
    <phoneticPr fontId="2"/>
  </si>
  <si>
    <t>男子リレー</t>
    <rPh sb="0" eb="2">
      <t>ダンシ</t>
    </rPh>
    <phoneticPr fontId="2"/>
  </si>
  <si>
    <t>女子リレー</t>
    <rPh sb="0" eb="2">
      <t>ジョシ</t>
    </rPh>
    <phoneticPr fontId="2"/>
  </si>
  <si>
    <t>性ｺｰﾄﾞ</t>
    <rPh sb="0" eb="1">
      <t>セイ</t>
    </rPh>
    <phoneticPr fontId="2"/>
  </si>
  <si>
    <t>所属名</t>
    <rPh sb="0" eb="3">
      <t>ショゾクメイ</t>
    </rPh>
    <phoneticPr fontId="11"/>
  </si>
  <si>
    <t>記載責任者</t>
    <rPh sb="0" eb="2">
      <t>キサイ</t>
    </rPh>
    <rPh sb="2" eb="5">
      <t>セキニンシャ</t>
    </rPh>
    <phoneticPr fontId="11"/>
  </si>
  <si>
    <t>男子</t>
    <rPh sb="0" eb="2">
      <t>ダンシ</t>
    </rPh>
    <phoneticPr fontId="11"/>
  </si>
  <si>
    <t>男のべ</t>
    <rPh sb="0" eb="1">
      <t>ダン</t>
    </rPh>
    <phoneticPr fontId="11"/>
  </si>
  <si>
    <t>男リレー</t>
    <rPh sb="0" eb="1">
      <t>ダン</t>
    </rPh>
    <phoneticPr fontId="11"/>
  </si>
  <si>
    <t>女子</t>
    <rPh sb="0" eb="2">
      <t>ジョシ</t>
    </rPh>
    <phoneticPr fontId="11"/>
  </si>
  <si>
    <t>女のべ</t>
    <rPh sb="0" eb="1">
      <t>ジョ</t>
    </rPh>
    <phoneticPr fontId="11"/>
  </si>
  <si>
    <t>女リレー</t>
    <rPh sb="0" eb="1">
      <t>ジョ</t>
    </rPh>
    <phoneticPr fontId="11"/>
  </si>
  <si>
    <t>計</t>
    <rPh sb="0" eb="1">
      <t>ケイ</t>
    </rPh>
    <phoneticPr fontId="11"/>
  </si>
  <si>
    <t>参加団体コード</t>
    <rPh sb="0" eb="2">
      <t>サンカ</t>
    </rPh>
    <rPh sb="2" eb="4">
      <t>ダンタイ</t>
    </rPh>
    <phoneticPr fontId="2"/>
  </si>
  <si>
    <t>　　　↑</t>
    <phoneticPr fontId="2"/>
  </si>
  <si>
    <t>最初の文字</t>
    <rPh sb="0" eb="2">
      <t>サイショ</t>
    </rPh>
    <rPh sb="3" eb="5">
      <t>モジ</t>
    </rPh>
    <phoneticPr fontId="2"/>
  </si>
  <si>
    <t>ひらがなで</t>
    <phoneticPr fontId="2"/>
  </si>
  <si>
    <t>男ﾘﾚｰ人数</t>
    <rPh sb="0" eb="1">
      <t>ダン</t>
    </rPh>
    <rPh sb="4" eb="6">
      <t>ニンズウ</t>
    </rPh>
    <phoneticPr fontId="11"/>
  </si>
  <si>
    <t>女ﾘﾚｰ人数</t>
    <rPh sb="0" eb="1">
      <t>ジョ</t>
    </rPh>
    <rPh sb="4" eb="6">
      <t>ニンズウ</t>
    </rPh>
    <phoneticPr fontId="11"/>
  </si>
  <si>
    <t>ＮＯ，</t>
    <phoneticPr fontId="11"/>
  </si>
  <si>
    <t>小学1 中学2 高校3 一般4</t>
    <rPh sb="0" eb="2">
      <t>ショウガク</t>
    </rPh>
    <rPh sb="4" eb="6">
      <t>チュウガク</t>
    </rPh>
    <phoneticPr fontId="2"/>
  </si>
  <si>
    <t>欄外のここは、何も記入しないで下さいませ。</t>
    <rPh sb="0" eb="1">
      <t>ラン</t>
    </rPh>
    <rPh sb="1" eb="2">
      <t>ソト</t>
    </rPh>
    <rPh sb="7" eb="8">
      <t>ナニ</t>
    </rPh>
    <rPh sb="9" eb="11">
      <t>キニュウ</t>
    </rPh>
    <rPh sb="15" eb="16">
      <t>クダ</t>
    </rPh>
    <phoneticPr fontId="2"/>
  </si>
  <si>
    <t>学校名・団体名</t>
    <rPh sb="4" eb="6">
      <t>ダンタイ</t>
    </rPh>
    <rPh sb="6" eb="7">
      <t>メイ</t>
    </rPh>
    <phoneticPr fontId="2"/>
  </si>
  <si>
    <t>校長名・代表者名</t>
    <rPh sb="4" eb="7">
      <t>ダイヒョウシャ</t>
    </rPh>
    <rPh sb="7" eb="8">
      <t>メイ</t>
    </rPh>
    <phoneticPr fontId="2"/>
  </si>
  <si>
    <t>在住地・在学地・在勤地</t>
    <rPh sb="0" eb="2">
      <t>ザイジュウ</t>
    </rPh>
    <rPh sb="2" eb="3">
      <t>チ</t>
    </rPh>
    <rPh sb="4" eb="6">
      <t>ザイガク</t>
    </rPh>
    <rPh sb="6" eb="7">
      <t>チ</t>
    </rPh>
    <rPh sb="8" eb="10">
      <t>ザイキン</t>
    </rPh>
    <rPh sb="10" eb="11">
      <t>チ</t>
    </rPh>
    <phoneticPr fontId="2"/>
  </si>
  <si>
    <t>市　町　村</t>
    <rPh sb="0" eb="1">
      <t>シ</t>
    </rPh>
    <rPh sb="2" eb="3">
      <t>マチ</t>
    </rPh>
    <rPh sb="4" eb="5">
      <t>ムラ</t>
    </rPh>
    <phoneticPr fontId="2"/>
  </si>
  <si>
    <t>（※在住・在学・在勤のいずれかに〇をし、市町村名を入力）</t>
    <rPh sb="2" eb="4">
      <t>ザイジュウ</t>
    </rPh>
    <rPh sb="5" eb="7">
      <t>ザイガク</t>
    </rPh>
    <rPh sb="8" eb="10">
      <t>ザイキン</t>
    </rPh>
    <rPh sb="20" eb="23">
      <t>シチョウソン</t>
    </rPh>
    <rPh sb="23" eb="24">
      <t>メイ</t>
    </rPh>
    <rPh sb="25" eb="27">
      <t>ニュウリョク</t>
    </rPh>
    <phoneticPr fontId="2"/>
  </si>
  <si>
    <t>　　　県</t>
    <rPh sb="3" eb="4">
      <t>ケン</t>
    </rPh>
    <phoneticPr fontId="2"/>
  </si>
  <si>
    <t>学校・団体名</t>
    <rPh sb="0" eb="2">
      <t>ガッコウ</t>
    </rPh>
    <rPh sb="3" eb="5">
      <t>ダンタイ</t>
    </rPh>
    <rPh sb="5" eb="6">
      <t>メイ</t>
    </rPh>
    <phoneticPr fontId="2"/>
  </si>
  <si>
    <t>第1８回越谷市春季陸上競技記録会　日毎実施種目</t>
    <rPh sb="0" eb="1">
      <t>ダイ</t>
    </rPh>
    <rPh sb="3" eb="4">
      <t>カイ</t>
    </rPh>
    <rPh sb="4" eb="6">
      <t>コシガヤ</t>
    </rPh>
    <rPh sb="6" eb="7">
      <t>シ</t>
    </rPh>
    <rPh sb="7" eb="9">
      <t>シュンキ</t>
    </rPh>
    <rPh sb="9" eb="11">
      <t>リクジョウ</t>
    </rPh>
    <rPh sb="11" eb="13">
      <t>キョウギ</t>
    </rPh>
    <rPh sb="13" eb="16">
      <t>キロクカイ</t>
    </rPh>
    <rPh sb="17" eb="18">
      <t>ヒ</t>
    </rPh>
    <rPh sb="18" eb="19">
      <t>ゴト</t>
    </rPh>
    <rPh sb="19" eb="21">
      <t>ジッシ</t>
    </rPh>
    <rPh sb="21" eb="23">
      <t>シュモク</t>
    </rPh>
    <phoneticPr fontId="14"/>
  </si>
  <si>
    <t xml:space="preserve">202２/3/１９ ～2１  </t>
    <phoneticPr fontId="14"/>
  </si>
  <si>
    <t>第１日目</t>
    <rPh sb="0" eb="1">
      <t>ダイ</t>
    </rPh>
    <rPh sb="2" eb="4">
      <t>ニチメ</t>
    </rPh>
    <phoneticPr fontId="14"/>
  </si>
  <si>
    <t>（土）</t>
    <rPh sb="1" eb="2">
      <t>ド</t>
    </rPh>
    <phoneticPr fontId="14"/>
  </si>
  <si>
    <t>小学生</t>
    <rPh sb="0" eb="3">
      <t>ショウガクセイ</t>
    </rPh>
    <phoneticPr fontId="14"/>
  </si>
  <si>
    <t>中学生</t>
    <rPh sb="0" eb="3">
      <t>チュウガクセイ</t>
    </rPh>
    <phoneticPr fontId="14"/>
  </si>
  <si>
    <t>高校・一般</t>
    <rPh sb="0" eb="2">
      <t>コウコウ</t>
    </rPh>
    <rPh sb="3" eb="5">
      <t>イッパン</t>
    </rPh>
    <phoneticPr fontId="14"/>
  </si>
  <si>
    <t>男子</t>
    <rPh sb="0" eb="2">
      <t>ダンシ</t>
    </rPh>
    <phoneticPr fontId="14"/>
  </si>
  <si>
    <t>200m</t>
    <phoneticPr fontId="14"/>
  </si>
  <si>
    <t>100m</t>
    <phoneticPr fontId="14"/>
  </si>
  <si>
    <t>女子</t>
    <rPh sb="0" eb="2">
      <t>ジョシ</t>
    </rPh>
    <phoneticPr fontId="14"/>
  </si>
  <si>
    <t>200m</t>
    <phoneticPr fontId="14"/>
  </si>
  <si>
    <t>100m</t>
    <phoneticPr fontId="14"/>
  </si>
  <si>
    <t>800m</t>
    <phoneticPr fontId="14"/>
  </si>
  <si>
    <t>200m</t>
    <phoneticPr fontId="14"/>
  </si>
  <si>
    <t>800m</t>
    <phoneticPr fontId="14"/>
  </si>
  <si>
    <t>200m</t>
  </si>
  <si>
    <t>3000m</t>
    <phoneticPr fontId="14"/>
  </si>
  <si>
    <t>4×１00ｍＲ</t>
    <phoneticPr fontId="14"/>
  </si>
  <si>
    <t>4×１00ｍＲ</t>
    <phoneticPr fontId="14"/>
  </si>
  <si>
    <t>400mH</t>
    <phoneticPr fontId="14"/>
  </si>
  <si>
    <t>400mH</t>
    <phoneticPr fontId="14"/>
  </si>
  <si>
    <t>走高跳</t>
    <rPh sb="0" eb="1">
      <t>ハシ</t>
    </rPh>
    <rPh sb="1" eb="3">
      <t>タカト</t>
    </rPh>
    <phoneticPr fontId="14"/>
  </si>
  <si>
    <t>走幅跳</t>
    <rPh sb="0" eb="1">
      <t>ハシ</t>
    </rPh>
    <rPh sb="1" eb="2">
      <t>ハバ</t>
    </rPh>
    <rPh sb="2" eb="3">
      <t>ハ</t>
    </rPh>
    <phoneticPr fontId="14"/>
  </si>
  <si>
    <t>砲丸投</t>
    <rPh sb="0" eb="2">
      <t>ホウガン</t>
    </rPh>
    <rPh sb="2" eb="3">
      <t>ナ</t>
    </rPh>
    <phoneticPr fontId="14"/>
  </si>
  <si>
    <t>棒高跳</t>
    <rPh sb="0" eb="1">
      <t>ボウ</t>
    </rPh>
    <rPh sb="1" eb="3">
      <t>タカト</t>
    </rPh>
    <phoneticPr fontId="14"/>
  </si>
  <si>
    <t>やり投</t>
    <rPh sb="2" eb="3">
      <t>ナ</t>
    </rPh>
    <phoneticPr fontId="14"/>
  </si>
  <si>
    <t>第２日目</t>
    <rPh sb="0" eb="1">
      <t>ダイ</t>
    </rPh>
    <rPh sb="2" eb="4">
      <t>ニチメ</t>
    </rPh>
    <phoneticPr fontId="14"/>
  </si>
  <si>
    <t>（日）</t>
    <rPh sb="1" eb="2">
      <t>ニチ</t>
    </rPh>
    <phoneticPr fontId="14"/>
  </si>
  <si>
    <t>100ｍ</t>
    <phoneticPr fontId="14"/>
  </si>
  <si>
    <t>400ｍ</t>
    <phoneticPr fontId="14"/>
  </si>
  <si>
    <t>100ｍ</t>
    <phoneticPr fontId="14"/>
  </si>
  <si>
    <t>400ｍ</t>
    <phoneticPr fontId="14"/>
  </si>
  <si>
    <t>1500ｍ</t>
    <phoneticPr fontId="14"/>
  </si>
  <si>
    <t>1500m</t>
    <phoneticPr fontId="14"/>
  </si>
  <si>
    <t>1500m</t>
    <phoneticPr fontId="14"/>
  </si>
  <si>
    <t>110ｍＨ</t>
    <phoneticPr fontId="14"/>
  </si>
  <si>
    <t>100mH</t>
    <phoneticPr fontId="14"/>
  </si>
  <si>
    <t>110mH</t>
    <phoneticPr fontId="14"/>
  </si>
  <si>
    <t>4×１00ｍＲ</t>
    <phoneticPr fontId="14"/>
  </si>
  <si>
    <t>走幅跳</t>
    <rPh sb="0" eb="1">
      <t>ハシ</t>
    </rPh>
    <rPh sb="1" eb="3">
      <t>ハバト</t>
    </rPh>
    <phoneticPr fontId="14"/>
  </si>
  <si>
    <t>走高跳</t>
    <rPh sb="0" eb="1">
      <t>ハシ</t>
    </rPh>
    <rPh sb="1" eb="3">
      <t>タカトビ</t>
    </rPh>
    <phoneticPr fontId="14"/>
  </si>
  <si>
    <t>棒高跳</t>
    <rPh sb="0" eb="1">
      <t>ボウ</t>
    </rPh>
    <rPh sb="1" eb="2">
      <t>タカ</t>
    </rPh>
    <rPh sb="2" eb="3">
      <t>ハ</t>
    </rPh>
    <phoneticPr fontId="14"/>
  </si>
  <si>
    <t>棒高跳</t>
    <rPh sb="0" eb="1">
      <t>ボウ</t>
    </rPh>
    <rPh sb="1" eb="3">
      <t>タカトビ</t>
    </rPh>
    <phoneticPr fontId="14"/>
  </si>
  <si>
    <t>円盤投</t>
    <rPh sb="0" eb="3">
      <t>エンバンナ</t>
    </rPh>
    <phoneticPr fontId="14"/>
  </si>
  <si>
    <t>第３日目</t>
    <rPh sb="0" eb="1">
      <t>ダイ</t>
    </rPh>
    <rPh sb="2" eb="4">
      <t>ニチメ</t>
    </rPh>
    <phoneticPr fontId="14"/>
  </si>
  <si>
    <t>（月・祝）</t>
    <rPh sb="1" eb="2">
      <t>ゲツ</t>
    </rPh>
    <rPh sb="3" eb="4">
      <t>シュク</t>
    </rPh>
    <phoneticPr fontId="14"/>
  </si>
  <si>
    <t>参加者数</t>
    <rPh sb="0" eb="3">
      <t>サンカシャ</t>
    </rPh>
    <rPh sb="3" eb="4">
      <t>スウ</t>
    </rPh>
    <phoneticPr fontId="14"/>
  </si>
  <si>
    <t>組数</t>
    <rPh sb="0" eb="2">
      <t>クミスウ</t>
    </rPh>
    <phoneticPr fontId="14"/>
  </si>
  <si>
    <t>100ｍ</t>
    <phoneticPr fontId="14"/>
  </si>
  <si>
    <t>1000ｍ</t>
    <phoneticPr fontId="14"/>
  </si>
  <si>
    <t>1000ｍ</t>
    <phoneticPr fontId="14"/>
  </si>
  <si>
    <t>400mR</t>
    <phoneticPr fontId="14"/>
  </si>
  <si>
    <t>　</t>
    <phoneticPr fontId="2"/>
  </si>
  <si>
    <t>　　</t>
    <phoneticPr fontId="2"/>
  </si>
  <si>
    <t>小学男子800m</t>
    <rPh sb="0" eb="2">
      <t>ショウガク</t>
    </rPh>
    <phoneticPr fontId="2"/>
  </si>
  <si>
    <t>のべ計</t>
    <rPh sb="2" eb="3">
      <t>ケイ</t>
    </rPh>
    <phoneticPr fontId="11"/>
  </si>
  <si>
    <t>小学男子80m(3年)</t>
    <rPh sb="9" eb="10">
      <t>ネン</t>
    </rPh>
    <phoneticPr fontId="2"/>
  </si>
  <si>
    <t>小学男子80m(4年)</t>
    <rPh sb="9" eb="10">
      <t>ネン</t>
    </rPh>
    <phoneticPr fontId="2"/>
  </si>
  <si>
    <t>小学男子100m(5年)</t>
    <rPh sb="10" eb="11">
      <t>ネン</t>
    </rPh>
    <phoneticPr fontId="2"/>
  </si>
  <si>
    <t>小学男子100m(6年)</t>
    <rPh sb="10" eb="11">
      <t>ネン</t>
    </rPh>
    <phoneticPr fontId="2"/>
  </si>
  <si>
    <t>　　　　年　第　　回小学生陸上競技記録会参加申込書　</t>
    <rPh sb="4" eb="5">
      <t>ネン</t>
    </rPh>
    <rPh sb="6" eb="7">
      <t>ダイ</t>
    </rPh>
    <rPh sb="9" eb="10">
      <t>カイ</t>
    </rPh>
    <rPh sb="10" eb="13">
      <t>ショウガクセイ</t>
    </rPh>
    <rPh sb="13" eb="15">
      <t>リクジョウ</t>
    </rPh>
    <rPh sb="15" eb="17">
      <t>キョウギ</t>
    </rPh>
    <rPh sb="17" eb="20">
      <t>キロクカイ</t>
    </rPh>
    <rPh sb="20" eb="22">
      <t>サンカ</t>
    </rPh>
    <rPh sb="22" eb="25">
      <t>モウシコミショ</t>
    </rPh>
    <phoneticPr fontId="2"/>
  </si>
  <si>
    <t>小学女子80m(3年)</t>
    <rPh sb="9" eb="10">
      <t>ネン</t>
    </rPh>
    <phoneticPr fontId="2"/>
  </si>
  <si>
    <t>小学女子80m(4年)</t>
    <rPh sb="9" eb="10">
      <t>ネン</t>
    </rPh>
    <phoneticPr fontId="2"/>
  </si>
  <si>
    <t>小学女子100m(5年)</t>
    <rPh sb="10" eb="11">
      <t>ネン</t>
    </rPh>
    <phoneticPr fontId="2"/>
  </si>
  <si>
    <t>小学女子100m(6年)</t>
    <rPh sb="10" eb="11">
      <t>ネン</t>
    </rPh>
    <phoneticPr fontId="2"/>
  </si>
  <si>
    <t>小学女子800m</t>
    <rPh sb="0" eb="2">
      <t>ショウガク</t>
    </rPh>
    <phoneticPr fontId="2"/>
  </si>
  <si>
    <t>小学女子4X100mR</t>
  </si>
  <si>
    <t>小学男子50m(1年)</t>
    <rPh sb="9" eb="10">
      <t>ネン</t>
    </rPh>
    <phoneticPr fontId="2"/>
  </si>
  <si>
    <t>小学男子50m(2年)</t>
    <rPh sb="9" eb="10">
      <t>ネン</t>
    </rPh>
    <phoneticPr fontId="2"/>
  </si>
  <si>
    <t>小学女子50m(1年)</t>
    <rPh sb="9" eb="10">
      <t>ネン</t>
    </rPh>
    <phoneticPr fontId="2"/>
  </si>
  <si>
    <t>小学女子50m(2年)</t>
    <rPh sb="9" eb="10">
      <t>ネン</t>
    </rPh>
    <phoneticPr fontId="2"/>
  </si>
  <si>
    <t>ﾘﾚｰ分</t>
  </si>
  <si>
    <t>入力注意事項</t>
    <rPh sb="0" eb="2">
      <t>ニュウリョク</t>
    </rPh>
    <rPh sb="2" eb="4">
      <t>チュウイ</t>
    </rPh>
    <rPh sb="4" eb="6">
      <t>ジコウ</t>
    </rPh>
    <phoneticPr fontId="2"/>
  </si>
  <si>
    <t>①</t>
  </si>
  <si>
    <t>参加団体コードは必ず入力ください。</t>
    <rPh sb="0" eb="2">
      <t>サンカ</t>
    </rPh>
    <rPh sb="2" eb="4">
      <t>ダンタイ</t>
    </rPh>
    <rPh sb="8" eb="9">
      <t>カナラ</t>
    </rPh>
    <rPh sb="10" eb="12">
      <t>ニュウリョク</t>
    </rPh>
    <phoneticPr fontId="2"/>
  </si>
  <si>
    <t>②</t>
  </si>
  <si>
    <t>リレーの性コードは、間違いの無いように 男子は3､女子は4です。</t>
    <rPh sb="4" eb="5">
      <t>セイ</t>
    </rPh>
    <rPh sb="10" eb="12">
      <t>マチガ</t>
    </rPh>
    <rPh sb="14" eb="15">
      <t>ナ</t>
    </rPh>
    <rPh sb="20" eb="22">
      <t>ダンシ</t>
    </rPh>
    <rPh sb="25" eb="27">
      <t>ジョシ</t>
    </rPh>
    <phoneticPr fontId="2"/>
  </si>
  <si>
    <t>③</t>
  </si>
  <si>
    <t>ﾅﾝﾊﾞｰは5桁までとなります。</t>
    <rPh sb="7" eb="8">
      <t>ケタ</t>
    </rPh>
    <phoneticPr fontId="2"/>
  </si>
  <si>
    <t>④</t>
  </si>
  <si>
    <t>学校団体名は○○中○○高○○大と記載してください。"学"抜きで</t>
    <rPh sb="0" eb="2">
      <t>ガッコウ</t>
    </rPh>
    <rPh sb="2" eb="5">
      <t>ダンタイメイ</t>
    </rPh>
    <rPh sb="8" eb="9">
      <t>チュウ</t>
    </rPh>
    <rPh sb="11" eb="12">
      <t>コウ</t>
    </rPh>
    <rPh sb="14" eb="15">
      <t>ダイ</t>
    </rPh>
    <rPh sb="16" eb="18">
      <t>キサイ</t>
    </rPh>
    <rPh sb="26" eb="27">
      <t>ガク</t>
    </rPh>
    <rPh sb="28" eb="29">
      <t>ヌ</t>
    </rPh>
    <phoneticPr fontId="2"/>
  </si>
  <si>
    <t>⑤</t>
  </si>
  <si>
    <t>学年は数字だけでお願いします。</t>
    <rPh sb="0" eb="2">
      <t>ガクネン</t>
    </rPh>
    <rPh sb="3" eb="5">
      <t>スウジ</t>
    </rPh>
    <rPh sb="9" eb="10">
      <t>ネガ</t>
    </rPh>
    <phoneticPr fontId="2"/>
  </si>
  <si>
    <t>⑥</t>
  </si>
  <si>
    <t>種目コードは、小学、一般、中学、高校を間違えないよう注意。</t>
    <rPh sb="0" eb="2">
      <t>シュモク</t>
    </rPh>
    <rPh sb="7" eb="9">
      <t>ショウガク</t>
    </rPh>
    <rPh sb="10" eb="12">
      <t>イッパン</t>
    </rPh>
    <rPh sb="13" eb="15">
      <t>チュウガク</t>
    </rPh>
    <rPh sb="16" eb="18">
      <t>コウコウ</t>
    </rPh>
    <rPh sb="19" eb="21">
      <t>マチガ</t>
    </rPh>
    <rPh sb="26" eb="28">
      <t>チュウイ</t>
    </rPh>
    <phoneticPr fontId="2"/>
  </si>
  <si>
    <t>⑦</t>
  </si>
  <si>
    <t>最高記録はﾄﾗｯｸは.で入力ください。10.58　3.16.58等で。</t>
    <rPh sb="0" eb="2">
      <t>サイコウ</t>
    </rPh>
    <rPh sb="2" eb="4">
      <t>キロク</t>
    </rPh>
    <rPh sb="12" eb="14">
      <t>ニュウリョク</t>
    </rPh>
    <rPh sb="32" eb="33">
      <t>トウ</t>
    </rPh>
    <phoneticPr fontId="2"/>
  </si>
  <si>
    <t>⑧</t>
  </si>
  <si>
    <t>最高記録はﾌｨｰﾙﾄﾞはｍで入力ください。5ｍ18　30ｍ18等で。</t>
    <rPh sb="0" eb="2">
      <t>サイコウ</t>
    </rPh>
    <rPh sb="2" eb="4">
      <t>キロク</t>
    </rPh>
    <rPh sb="14" eb="16">
      <t>ニュウリョク</t>
    </rPh>
    <rPh sb="31" eb="32">
      <t>トウ</t>
    </rPh>
    <phoneticPr fontId="2"/>
  </si>
  <si>
    <t>⑨</t>
  </si>
  <si>
    <t>都道府県名は都道府県は抜いてください。×埼玉県　○埼玉。</t>
    <rPh sb="0" eb="4">
      <t>トドウフケン</t>
    </rPh>
    <rPh sb="4" eb="5">
      <t>メイ</t>
    </rPh>
    <rPh sb="6" eb="8">
      <t>トドウ</t>
    </rPh>
    <rPh sb="8" eb="9">
      <t>フ</t>
    </rPh>
    <rPh sb="9" eb="10">
      <t>ケン</t>
    </rPh>
    <rPh sb="11" eb="12">
      <t>ヌ</t>
    </rPh>
    <rPh sb="20" eb="23">
      <t>サイタマケン</t>
    </rPh>
    <rPh sb="25" eb="27">
      <t>サイタマ</t>
    </rPh>
    <phoneticPr fontId="2"/>
  </si>
  <si>
    <t>⑩</t>
  </si>
  <si>
    <t>ﾘﾚｰに複数ﾁｰﾑ申し込む場合はﾘﾚｰ分けにA,B,C表記をお願いします。</t>
    <rPh sb="4" eb="6">
      <t>フクスウ</t>
    </rPh>
    <rPh sb="9" eb="10">
      <t>モウ</t>
    </rPh>
    <rPh sb="11" eb="12">
      <t>コ</t>
    </rPh>
    <rPh sb="13" eb="15">
      <t>バアイ</t>
    </rPh>
    <rPh sb="19" eb="20">
      <t>ワ</t>
    </rPh>
    <rPh sb="27" eb="29">
      <t>ヒョウキ</t>
    </rPh>
    <rPh sb="31" eb="32">
      <t>ネガ</t>
    </rPh>
    <phoneticPr fontId="2"/>
  </si>
  <si>
    <t>⑪</t>
  </si>
  <si>
    <t>下の最初の文字をひらがなでをお忘れ無いよう記入ください。</t>
    <rPh sb="0" eb="1">
      <t>シタ</t>
    </rPh>
    <rPh sb="2" eb="4">
      <t>サイショ</t>
    </rPh>
    <rPh sb="5" eb="7">
      <t>モジ</t>
    </rPh>
    <rPh sb="15" eb="16">
      <t>ワス</t>
    </rPh>
    <rPh sb="17" eb="18">
      <t>ナ</t>
    </rPh>
    <rPh sb="21" eb="23">
      <t>キニュウ</t>
    </rPh>
    <phoneticPr fontId="2"/>
  </si>
  <si>
    <t>北海道</t>
  </si>
  <si>
    <t>A</t>
  </si>
  <si>
    <t>B</t>
  </si>
  <si>
    <t>神奈川</t>
  </si>
  <si>
    <t>C</t>
  </si>
  <si>
    <t>D</t>
  </si>
  <si>
    <t>E</t>
  </si>
  <si>
    <t>F</t>
  </si>
  <si>
    <t>G</t>
  </si>
  <si>
    <t>H</t>
  </si>
  <si>
    <t>和歌山</t>
  </si>
  <si>
    <t>鹿児島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</si>
  <si>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</si>
  <si>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</si>
  <si>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</si>
  <si>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</si>
  <si>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</si>
  <si>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</si>
  <si>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</si>
  <si>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</si>
  <si>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</si>
  <si>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</si>
  <si>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</si>
  <si>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</si>
  <si>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</si>
  <si>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</si>
  <si>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</si>
  <si>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</si>
  <si>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</si>
  <si>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</si>
  <si>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</si>
  <si>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</si>
  <si>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</si>
  <si>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</si>
  <si>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</si>
  <si>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</si>
  <si>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</si>
  <si>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</si>
  <si>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</si>
  <si>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</si>
  <si>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</si>
  <si>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</si>
  <si>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</si>
  <si>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</si>
  <si>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</si>
  <si>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</si>
  <si>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</si>
  <si>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</si>
  <si>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</si>
  <si>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</si>
  <si>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</si>
  <si>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</si>
  <si>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</si>
  <si>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</si>
  <si>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沖縄</t>
  </si>
  <si>
    <t>第15回チャレンジ・トライアル小学生大会参加申し込み書</t>
    <rPh sb="0" eb="1">
      <t>ダイ</t>
    </rPh>
    <rPh sb="3" eb="4">
      <t>カイ</t>
    </rPh>
    <rPh sb="15" eb="18">
      <t>ショウガクセイ</t>
    </rPh>
    <rPh sb="18" eb="20">
      <t>タイカイ</t>
    </rPh>
    <rPh sb="20" eb="22">
      <t>サンカ</t>
    </rPh>
    <rPh sb="22" eb="23">
      <t>モウ</t>
    </rPh>
    <rPh sb="24" eb="25">
      <t>コ</t>
    </rPh>
    <rPh sb="26" eb="27">
      <t>ショ</t>
    </rPh>
    <phoneticPr fontId="2"/>
  </si>
  <si>
    <t>混合リレー</t>
    <rPh sb="0" eb="2">
      <t>コンゴウ</t>
    </rPh>
    <phoneticPr fontId="2"/>
  </si>
  <si>
    <t>キンダー女子25m</t>
    <rPh sb="4" eb="5">
      <t>オンナ</t>
    </rPh>
    <phoneticPr fontId="2"/>
  </si>
  <si>
    <t>キンダー男子25m</t>
    <phoneticPr fontId="2"/>
  </si>
  <si>
    <t>小学男子4X100mR</t>
    <phoneticPr fontId="2"/>
  </si>
  <si>
    <t>小学混合4X100mR</t>
    <rPh sb="2" eb="4">
      <t>コンゴウ</t>
    </rPh>
    <phoneticPr fontId="2"/>
  </si>
  <si>
    <t>2026年　　月　　 日</t>
    <rPh sb="4" eb="5">
      <t>ドシ</t>
    </rPh>
    <phoneticPr fontId="2"/>
  </si>
  <si>
    <t>出場選手出場認知証明書</t>
    <rPh sb="0" eb="2">
      <t>シュツジョウ</t>
    </rPh>
    <phoneticPr fontId="2"/>
  </si>
  <si>
    <t>本校在学生（本団体所属者）であって表記陸上競技大会に出場することを認知します。</t>
    <rPh sb="2" eb="5">
      <t>ザイガクセイ</t>
    </rPh>
    <rPh sb="6" eb="7">
      <t>ホン</t>
    </rPh>
    <rPh sb="7" eb="9">
      <t>ダンタイ</t>
    </rPh>
    <rPh sb="9" eb="11">
      <t>ショゾク</t>
    </rPh>
    <rPh sb="11" eb="12">
      <t>シャ</t>
    </rPh>
    <rPh sb="17" eb="19">
      <t>ヒョウキ</t>
    </rPh>
    <rPh sb="19" eb="21">
      <t>リクジョウ</t>
    </rPh>
    <phoneticPr fontId="2"/>
  </si>
  <si>
    <t>菅原</t>
    <rPh sb="0" eb="2">
      <t>スガワラ</t>
    </rPh>
    <phoneticPr fontId="2"/>
  </si>
  <si>
    <t>修</t>
    <rPh sb="0" eb="1">
      <t>オサム</t>
    </rPh>
    <phoneticPr fontId="2"/>
  </si>
  <si>
    <t>アストリンケージ</t>
  </si>
  <si>
    <t>アストリンケージ</t>
    <phoneticPr fontId="2"/>
  </si>
  <si>
    <t>近藤</t>
    <rPh sb="0" eb="2">
      <t>コンドウ</t>
    </rPh>
    <phoneticPr fontId="2"/>
  </si>
  <si>
    <t>勇</t>
    <rPh sb="0" eb="1">
      <t>イサ</t>
    </rPh>
    <phoneticPr fontId="2"/>
  </si>
  <si>
    <t>沖田</t>
    <rPh sb="0" eb="2">
      <t>オキタ</t>
    </rPh>
    <phoneticPr fontId="2"/>
  </si>
  <si>
    <t>総司</t>
    <rPh sb="0" eb="2">
      <t>ソウジ</t>
    </rPh>
    <phoneticPr fontId="2"/>
  </si>
  <si>
    <t>畑中</t>
    <rPh sb="0" eb="2">
      <t>ハタナカ</t>
    </rPh>
    <phoneticPr fontId="2"/>
  </si>
  <si>
    <t>耕造</t>
    <rPh sb="0" eb="2">
      <t>コウゾウ</t>
    </rPh>
    <phoneticPr fontId="2"/>
  </si>
  <si>
    <t>坂本</t>
    <rPh sb="0" eb="2">
      <t>サカモト</t>
    </rPh>
    <phoneticPr fontId="2"/>
  </si>
  <si>
    <t>龍馬</t>
    <rPh sb="0" eb="2">
      <t>リョウマ</t>
    </rPh>
    <phoneticPr fontId="2"/>
  </si>
  <si>
    <t>2.55.14</t>
    <phoneticPr fontId="2"/>
  </si>
  <si>
    <t>木戸</t>
    <rPh sb="0" eb="2">
      <t>キド</t>
    </rPh>
    <phoneticPr fontId="2"/>
  </si>
  <si>
    <t>孝允</t>
    <rPh sb="0" eb="2">
      <t>タカヨシ</t>
    </rPh>
    <phoneticPr fontId="2"/>
  </si>
  <si>
    <t>東海林</t>
    <rPh sb="0" eb="2">
      <t>トウカイ</t>
    </rPh>
    <rPh sb="2" eb="3">
      <t>ハヤシ</t>
    </rPh>
    <phoneticPr fontId="2"/>
  </si>
  <si>
    <t>有希子</t>
    <rPh sb="0" eb="3">
      <t>ユキコ</t>
    </rPh>
    <phoneticPr fontId="2"/>
  </si>
  <si>
    <t>宮尾</t>
    <rPh sb="0" eb="2">
      <t>ミヤオ</t>
    </rPh>
    <phoneticPr fontId="2"/>
  </si>
  <si>
    <t>由希</t>
    <rPh sb="0" eb="2">
      <t>ユキ</t>
    </rPh>
    <phoneticPr fontId="2"/>
  </si>
  <si>
    <t>長澤</t>
    <rPh sb="0" eb="2">
      <t>ナガサワ</t>
    </rPh>
    <phoneticPr fontId="2"/>
  </si>
  <si>
    <t>ちひろ</t>
    <phoneticPr fontId="2"/>
  </si>
  <si>
    <t>3.23.65</t>
    <phoneticPr fontId="2"/>
  </si>
  <si>
    <t>松本</t>
    <rPh sb="0" eb="2">
      <t>マツモト</t>
    </rPh>
    <phoneticPr fontId="2"/>
  </si>
  <si>
    <t>祐子</t>
    <rPh sb="0" eb="2">
      <t>ユウコ</t>
    </rPh>
    <phoneticPr fontId="2"/>
  </si>
  <si>
    <t>堀越</t>
    <rPh sb="0" eb="2">
      <t>ホリコシ</t>
    </rPh>
    <phoneticPr fontId="2"/>
  </si>
  <si>
    <t>芳子</t>
    <rPh sb="0" eb="2">
      <t>ヨシコ</t>
    </rPh>
    <phoneticPr fontId="2"/>
  </si>
  <si>
    <t>青木</t>
    <rPh sb="0" eb="2">
      <t>アオキ</t>
    </rPh>
    <phoneticPr fontId="2"/>
  </si>
  <si>
    <t>美由紀</t>
    <rPh sb="0" eb="3">
      <t>ミユキ</t>
    </rPh>
    <phoneticPr fontId="2"/>
  </si>
  <si>
    <t>3.33.14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</si>
</sst>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.05000000000000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0.05000000000000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HG丸ｺﾞｼｯｸM-PRO"/>
      <family val="3"/>
      <charset val="128"/>
    </font>
    <font>
      <sz val="6"/>
      <name val="ＭＳ Ｐ明朝"/>
      <family val="1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.050000000000001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ck">
        <color indexed="8"/>
      </bottom>
      <diagonal/>
    </border>
    <border>
      <left/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 style="double">
        <color indexed="8"/>
      </top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2" fillId="0" borderId="0"/>
  </cellStyleXfs>
  <cellXfs count="16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0" fillId="0" borderId="0" xfId="0" applyNumberFormat="1"/>
    <xf numFmtId="49" fontId="5" fillId="0" borderId="0" xfId="0" applyNumberFormat="1" applyFont="1"/>
    <xf numFmtId="49" fontId="4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left"/>
    </xf>
    <xf numFmtId="38" fontId="4" fillId="0" borderId="1" xfId="1" applyFont="1" applyBorder="1" applyAlignment="1">
      <alignment horizontal="right"/>
    </xf>
    <xf numFmtId="0" fontId="8" fillId="0" borderId="0" xfId="0" applyFont="1"/>
    <xf numFmtId="0" fontId="0" fillId="2" borderId="11" xfId="0" applyFill="1" applyBorder="1"/>
    <xf numFmtId="0" fontId="0" fillId="2" borderId="12" xfId="0" applyFill="1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22" xfId="0" applyFill="1" applyBorder="1"/>
    <xf numFmtId="0" fontId="0" fillId="0" borderId="23" xfId="0" applyBorder="1" applyAlignment="1">
      <alignment horizontal="center"/>
    </xf>
    <xf numFmtId="0" fontId="10" fillId="0" borderId="2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49" fontId="10" fillId="0" borderId="4" xfId="0" applyNumberFormat="1" applyFont="1" applyBorder="1" applyAlignment="1">
      <alignment horizontal="center" vertical="center" shrinkToFit="1"/>
    </xf>
    <xf numFmtId="0" fontId="0" fillId="4" borderId="29" xfId="0" applyFill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vertical="center" shrinkToFit="1"/>
    </xf>
    <xf numFmtId="0" fontId="0" fillId="2" borderId="0" xfId="0" applyFill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6" borderId="32" xfId="0" applyFill="1" applyBorder="1" applyAlignment="1">
      <alignment horizontal="center"/>
    </xf>
    <xf numFmtId="0" fontId="3" fillId="6" borderId="3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 shrinkToFit="1"/>
    </xf>
    <xf numFmtId="0" fontId="3" fillId="6" borderId="36" xfId="0" applyFont="1" applyFill="1" applyBorder="1" applyAlignment="1">
      <alignment horizontal="center" vertical="center" shrinkToFit="1"/>
    </xf>
    <xf numFmtId="0" fontId="5" fillId="6" borderId="0" xfId="0" applyFont="1" applyFill="1" applyAlignment="1">
      <alignment vertical="center"/>
    </xf>
    <xf numFmtId="49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vertical="center"/>
    </xf>
    <xf numFmtId="0" fontId="15" fillId="0" borderId="0" xfId="2" applyFont="1"/>
    <xf numFmtId="0" fontId="13" fillId="0" borderId="0" xfId="2" applyFont="1" applyAlignment="1">
      <alignment horizontal="center"/>
    </xf>
    <xf numFmtId="56" fontId="13" fillId="0" borderId="0" xfId="2" applyNumberFormat="1" applyFont="1" applyAlignment="1">
      <alignment horizontal="center" shrinkToFit="1"/>
    </xf>
    <xf numFmtId="0" fontId="16" fillId="0" borderId="0" xfId="2" applyFont="1" applyAlignment="1">
      <alignment horizontal="center" vertical="center"/>
    </xf>
    <xf numFmtId="56" fontId="13" fillId="0" borderId="0" xfId="2" applyNumberFormat="1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 applyAlignment="1">
      <alignment horizontal="right" vertical="center"/>
    </xf>
    <xf numFmtId="0" fontId="16" fillId="0" borderId="0" xfId="2" applyFont="1"/>
    <xf numFmtId="0" fontId="16" fillId="0" borderId="37" xfId="2" applyFont="1" applyBorder="1" applyAlignment="1">
      <alignment horizontal="center"/>
    </xf>
    <xf numFmtId="0" fontId="13" fillId="0" borderId="4" xfId="2" applyFont="1" applyBorder="1" applyAlignment="1">
      <alignment horizontal="center" vertical="center"/>
    </xf>
    <xf numFmtId="0" fontId="13" fillId="0" borderId="38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/>
    </xf>
    <xf numFmtId="0" fontId="16" fillId="0" borderId="39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6" fillId="0" borderId="4" xfId="2" applyFont="1" applyBorder="1" applyAlignment="1">
      <alignment horizontal="right" vertical="center"/>
    </xf>
    <xf numFmtId="0" fontId="16" fillId="0" borderId="4" xfId="2" applyFont="1" applyBorder="1" applyAlignment="1">
      <alignment horizontal="right"/>
    </xf>
    <xf numFmtId="0" fontId="16" fillId="0" borderId="40" xfId="2" applyFont="1" applyBorder="1" applyAlignment="1">
      <alignment horizontal="center" vertical="center"/>
    </xf>
    <xf numFmtId="0" fontId="16" fillId="0" borderId="41" xfId="2" applyFont="1" applyBorder="1" applyAlignment="1">
      <alignment horizontal="right" vertical="center" shrinkToFit="1"/>
    </xf>
    <xf numFmtId="0" fontId="16" fillId="0" borderId="42" xfId="2" applyFont="1" applyBorder="1" applyAlignment="1">
      <alignment horizontal="right" vertical="center"/>
    </xf>
    <xf numFmtId="0" fontId="16" fillId="0" borderId="42" xfId="2" applyFont="1" applyBorder="1" applyAlignment="1">
      <alignment horizontal="right"/>
    </xf>
    <xf numFmtId="0" fontId="16" fillId="0" borderId="43" xfId="2" applyFont="1" applyBorder="1" applyAlignment="1">
      <alignment horizontal="right" vertical="center"/>
    </xf>
    <xf numFmtId="0" fontId="16" fillId="0" borderId="44" xfId="2" applyFont="1" applyBorder="1" applyAlignment="1">
      <alignment horizontal="center" vertical="center"/>
    </xf>
    <xf numFmtId="0" fontId="16" fillId="0" borderId="43" xfId="2" applyFont="1" applyBorder="1" applyAlignment="1">
      <alignment horizontal="right"/>
    </xf>
    <xf numFmtId="0" fontId="16" fillId="0" borderId="45" xfId="2" applyFont="1" applyBorder="1" applyAlignment="1">
      <alignment horizontal="center" vertical="center"/>
    </xf>
    <xf numFmtId="56" fontId="13" fillId="0" borderId="4" xfId="2" applyNumberFormat="1" applyFont="1" applyBorder="1" applyAlignment="1">
      <alignment horizontal="center"/>
    </xf>
    <xf numFmtId="56" fontId="17" fillId="0" borderId="4" xfId="2" applyNumberFormat="1" applyFont="1" applyBorder="1" applyAlignment="1">
      <alignment horizontal="center"/>
    </xf>
    <xf numFmtId="0" fontId="13" fillId="0" borderId="46" xfId="2" applyFont="1" applyBorder="1" applyAlignment="1">
      <alignment horizontal="center"/>
    </xf>
    <xf numFmtId="56" fontId="13" fillId="0" borderId="4" xfId="2" applyNumberFormat="1" applyFont="1" applyBorder="1" applyAlignment="1">
      <alignment horizontal="center" vertical="center"/>
    </xf>
    <xf numFmtId="0" fontId="16" fillId="0" borderId="38" xfId="2" applyFont="1" applyBorder="1" applyAlignment="1">
      <alignment horizontal="right" vertical="center"/>
    </xf>
    <xf numFmtId="0" fontId="16" fillId="0" borderId="38" xfId="2" applyFont="1" applyBorder="1" applyAlignment="1">
      <alignment horizontal="center" vertical="center"/>
    </xf>
    <xf numFmtId="0" fontId="16" fillId="0" borderId="47" xfId="2" applyFont="1" applyBorder="1" applyAlignment="1">
      <alignment horizontal="right" vertical="center"/>
    </xf>
    <xf numFmtId="0" fontId="16" fillId="0" borderId="42" xfId="2" applyFont="1" applyBorder="1" applyAlignment="1">
      <alignment horizontal="center" vertical="center"/>
    </xf>
    <xf numFmtId="0" fontId="16" fillId="0" borderId="48" xfId="2" applyFont="1" applyBorder="1" applyAlignment="1">
      <alignment horizontal="right" vertical="center"/>
    </xf>
    <xf numFmtId="0" fontId="16" fillId="0" borderId="48" xfId="2" applyFont="1" applyBorder="1" applyAlignment="1">
      <alignment horizontal="center" vertical="center"/>
    </xf>
    <xf numFmtId="0" fontId="16" fillId="0" borderId="49" xfId="2" applyFont="1" applyBorder="1" applyAlignment="1">
      <alignment horizontal="right" vertical="center"/>
    </xf>
    <xf numFmtId="0" fontId="15" fillId="0" borderId="0" xfId="2" applyFont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center"/>
    </xf>
    <xf numFmtId="0" fontId="13" fillId="0" borderId="0" xfId="2" applyFont="1"/>
    <xf numFmtId="56" fontId="13" fillId="0" borderId="0" xfId="2" applyNumberFormat="1" applyFont="1"/>
    <xf numFmtId="56" fontId="17" fillId="0" borderId="42" xfId="2" applyNumberFormat="1" applyFont="1" applyBorder="1" applyAlignment="1">
      <alignment horizontal="center"/>
    </xf>
    <xf numFmtId="56" fontId="17" fillId="0" borderId="0" xfId="2" applyNumberFormat="1" applyFont="1" applyAlignment="1">
      <alignment horizontal="center"/>
    </xf>
    <xf numFmtId="56" fontId="13" fillId="0" borderId="0" xfId="2" applyNumberFormat="1" applyFont="1" applyAlignment="1">
      <alignment horizontal="righ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49" fontId="5" fillId="6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left"/>
    </xf>
    <xf numFmtId="49" fontId="3" fillId="6" borderId="52" xfId="0" applyNumberFormat="1" applyFont="1" applyFill="1" applyBorder="1" applyAlignment="1">
      <alignment horizontal="center" vertical="center"/>
    </xf>
    <xf numFmtId="49" fontId="3" fillId="6" borderId="53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19" fillId="0" borderId="31" xfId="0" applyFont="1" applyBorder="1" applyAlignment="1">
      <alignment horizontal="center" vertical="center" shrinkToFit="1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8" fontId="4" fillId="0" borderId="8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38" fontId="4" fillId="0" borderId="1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0" fillId="2" borderId="59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6" fillId="0" borderId="39" xfId="2" applyFont="1" applyBorder="1" applyAlignment="1">
      <alignment horizontal="center" vertical="center"/>
    </xf>
    <xf numFmtId="0" fontId="16" fillId="0" borderId="40" xfId="2" applyFont="1" applyBorder="1" applyAlignment="1">
      <alignment horizontal="center" vertical="center"/>
    </xf>
    <xf numFmtId="0" fontId="16" fillId="0" borderId="44" xfId="2" applyFont="1" applyBorder="1" applyAlignment="1">
      <alignment horizontal="center" vertical="center"/>
    </xf>
    <xf numFmtId="0" fontId="16" fillId="0" borderId="55" xfId="2" applyFont="1" applyBorder="1" applyAlignment="1">
      <alignment horizontal="center" vertical="center"/>
    </xf>
    <xf numFmtId="0" fontId="16" fillId="0" borderId="48" xfId="2" applyFont="1" applyBorder="1" applyAlignment="1">
      <alignment horizontal="center" vertical="center"/>
    </xf>
    <xf numFmtId="0" fontId="16" fillId="0" borderId="46" xfId="2" applyFont="1" applyBorder="1" applyAlignment="1">
      <alignment horizontal="center" vertical="center"/>
    </xf>
    <xf numFmtId="0" fontId="16" fillId="0" borderId="41" xfId="2" applyFont="1" applyBorder="1" applyAlignment="1">
      <alignment horizontal="center" vertical="center"/>
    </xf>
    <xf numFmtId="0" fontId="16" fillId="0" borderId="49" xfId="2" applyFont="1" applyBorder="1" applyAlignment="1">
      <alignment horizontal="center" vertical="center"/>
    </xf>
    <xf numFmtId="0" fontId="16" fillId="0" borderId="47" xfId="2" applyFont="1" applyBorder="1" applyAlignment="1">
      <alignment horizontal="center" vertical="center"/>
    </xf>
    <xf numFmtId="0" fontId="13" fillId="0" borderId="0" xfId="2" applyFont="1" applyAlignment="1">
      <alignment horizontal="center" shrinkToFit="1"/>
    </xf>
    <xf numFmtId="14" fontId="15" fillId="0" borderId="0" xfId="2" applyNumberFormat="1" applyFont="1" applyAlignment="1">
      <alignment horizontal="right" vertical="center"/>
    </xf>
    <xf numFmtId="0" fontId="16" fillId="0" borderId="56" xfId="2" applyFont="1" applyBorder="1" applyAlignment="1">
      <alignment horizontal="center" vertical="center"/>
    </xf>
    <xf numFmtId="0" fontId="16" fillId="0" borderId="57" xfId="2" applyFont="1" applyBorder="1" applyAlignment="1">
      <alignment horizontal="center" vertical="center"/>
    </xf>
    <xf numFmtId="0" fontId="16" fillId="0" borderId="58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4219CF24-9E83-48C2-8D32-679A7FA2DCB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402590</xdr:colOff>
      <xdr:row>66</xdr:row>
      <xdr:rowOff>121920</xdr:rowOff>
    </xdr:from>
    <xdr:to>
      <xdr:col>12</xdr:col>
      <xdr:colOff>140045</xdr:colOff>
      <xdr:row>68</xdr:row>
      <xdr:rowOff>15240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7B50CB70-5F2A-CEFB-43B6-A6ED55AB1E87}"/>
            </a:ext>
          </a:extLst>
        </xdr:cNvPr>
        <xdr:cNvSpPr/>
      </xdr:nvSpPr>
      <xdr:spPr>
        <a:xfrm>
          <a:off x="6652260" y="13776960"/>
          <a:ext cx="31242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402590</xdr:colOff>
      <xdr:row>66</xdr:row>
      <xdr:rowOff>121920</xdr:rowOff>
    </xdr:from>
    <xdr:to>
      <xdr:col>12</xdr:col>
      <xdr:colOff>140045</xdr:colOff>
      <xdr:row>68</xdr:row>
      <xdr:rowOff>15240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8C1DEA4-BFF0-C533-63DC-C6D92ACDB69D}"/>
            </a:ext>
          </a:extLst>
        </xdr:cNvPr>
        <xdr:cNvSpPr/>
      </xdr:nvSpPr>
      <xdr:spPr>
        <a:xfrm>
          <a:off x="6156960" y="10453370"/>
          <a:ext cx="287111" cy="3124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CF71-D0BC-4FCB-8BA0-F929ED4E2EB2}">
  <dimension ref="B1:N35"/>
  <sheetViews>
    <sheetView workbookViewId="0">
      <selection activeCell="O2" sqref="O2"/>
    </sheetView>
  </sheetViews>
  <sheetFormatPr defaultColWidth="9.09765625" defaultRowHeight="12" x14ac:dyDescent="0.2"/>
  <cols>
    <col min="1" max="1" width="1.296875" style="79" customWidth="1"/>
    <col min="2" max="2" width="11.69921875" style="114" customWidth="1"/>
    <col min="3" max="3" width="14.59765625" style="79" customWidth="1"/>
    <col min="4" max="4" width="9.8984375" style="114" hidden="1" customWidth="1"/>
    <col min="5" max="5" width="5.69921875" style="114" hidden="1" customWidth="1"/>
    <col min="6" max="6" width="14.69921875" style="114" customWidth="1"/>
    <col min="7" max="7" width="14.69921875" style="79" customWidth="1"/>
    <col min="8" max="8" width="2.8984375" style="79" customWidth="1"/>
    <col min="9" max="9" width="11.69921875" style="114" customWidth="1"/>
    <col min="10" max="10" width="14.69921875" style="79" customWidth="1"/>
    <col min="11" max="11" width="9.8984375" style="114" hidden="1" customWidth="1"/>
    <col min="12" max="12" width="5.69921875" style="114" hidden="1" customWidth="1"/>
    <col min="13" max="13" width="14.59765625" style="79" customWidth="1"/>
    <col min="14" max="14" width="14.69921875" style="79" customWidth="1"/>
    <col min="15" max="16384" width="9.09765625" style="79"/>
  </cols>
  <sheetData>
    <row r="1" spans="2:14" ht="16.5" x14ac:dyDescent="0.25">
      <c r="B1" s="155" t="s">
        <v>61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2:14" ht="20.25" customHeight="1" x14ac:dyDescent="0.2">
      <c r="B2" s="156" t="s">
        <v>62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2:14" s="86" customFormat="1" ht="17.25" customHeight="1" x14ac:dyDescent="0.25">
      <c r="B3" s="80" t="s">
        <v>63</v>
      </c>
      <c r="C3" s="81">
        <v>44639</v>
      </c>
      <c r="D3" s="82"/>
      <c r="E3" s="82"/>
      <c r="F3" s="83" t="s">
        <v>64</v>
      </c>
      <c r="G3" s="82"/>
      <c r="H3" s="82"/>
      <c r="I3" s="84"/>
      <c r="J3" s="85"/>
      <c r="K3" s="82"/>
      <c r="L3" s="82"/>
    </row>
    <row r="4" spans="2:14" s="86" customFormat="1" ht="6" customHeight="1" x14ac:dyDescent="0.2">
      <c r="B4" s="84"/>
      <c r="C4" s="85"/>
      <c r="D4" s="82"/>
      <c r="E4" s="82"/>
      <c r="F4" s="82"/>
      <c r="G4" s="82"/>
      <c r="H4" s="82"/>
      <c r="I4" s="84"/>
      <c r="J4" s="85"/>
      <c r="K4" s="82"/>
      <c r="L4" s="82"/>
    </row>
    <row r="5" spans="2:14" s="86" customFormat="1" ht="17.25" customHeight="1" x14ac:dyDescent="0.25">
      <c r="B5" s="87"/>
      <c r="C5" s="88" t="s">
        <v>65</v>
      </c>
      <c r="D5" s="88"/>
      <c r="E5" s="88"/>
      <c r="F5" s="88" t="s">
        <v>66</v>
      </c>
      <c r="G5" s="88" t="s">
        <v>67</v>
      </c>
      <c r="H5" s="82"/>
      <c r="I5" s="87"/>
      <c r="J5" s="89" t="s">
        <v>65</v>
      </c>
      <c r="K5" s="88"/>
      <c r="L5" s="88"/>
      <c r="M5" s="90" t="s">
        <v>66</v>
      </c>
      <c r="N5" s="90" t="s">
        <v>67</v>
      </c>
    </row>
    <row r="6" spans="2:14" s="86" customFormat="1" ht="17.25" customHeight="1" x14ac:dyDescent="0.2">
      <c r="B6" s="91" t="s">
        <v>68</v>
      </c>
      <c r="C6" s="157"/>
      <c r="D6" s="92"/>
      <c r="E6" s="92"/>
      <c r="F6" s="93" t="s">
        <v>69</v>
      </c>
      <c r="G6" s="93" t="s">
        <v>70</v>
      </c>
      <c r="H6" s="82"/>
      <c r="I6" s="91" t="s">
        <v>71</v>
      </c>
      <c r="J6" s="157"/>
      <c r="K6" s="92"/>
      <c r="L6" s="92"/>
      <c r="M6" s="94" t="s">
        <v>72</v>
      </c>
      <c r="N6" s="94" t="s">
        <v>73</v>
      </c>
    </row>
    <row r="7" spans="2:14" s="86" customFormat="1" ht="17.25" customHeight="1" x14ac:dyDescent="0.2">
      <c r="B7" s="95"/>
      <c r="C7" s="158"/>
      <c r="D7" s="92"/>
      <c r="E7" s="92"/>
      <c r="F7" s="93" t="s">
        <v>74</v>
      </c>
      <c r="G7" s="93" t="s">
        <v>75</v>
      </c>
      <c r="H7" s="82"/>
      <c r="I7" s="95"/>
      <c r="J7" s="158"/>
      <c r="K7" s="92"/>
      <c r="L7" s="92"/>
      <c r="M7" s="94" t="s">
        <v>76</v>
      </c>
      <c r="N7" s="94" t="s">
        <v>77</v>
      </c>
    </row>
    <row r="8" spans="2:14" s="86" customFormat="1" ht="17.25" customHeight="1" x14ac:dyDescent="0.2">
      <c r="B8" s="95"/>
      <c r="C8" s="158"/>
      <c r="D8" s="92"/>
      <c r="E8" s="92"/>
      <c r="F8" s="93" t="s">
        <v>78</v>
      </c>
      <c r="G8" s="93" t="s">
        <v>74</v>
      </c>
      <c r="H8" s="82"/>
      <c r="I8" s="95"/>
      <c r="J8" s="158"/>
      <c r="K8" s="92"/>
      <c r="L8" s="92"/>
      <c r="M8" s="96" t="s">
        <v>79</v>
      </c>
      <c r="N8" s="94" t="s">
        <v>74</v>
      </c>
    </row>
    <row r="9" spans="2:14" s="86" customFormat="1" ht="17.25" customHeight="1" x14ac:dyDescent="0.2">
      <c r="B9" s="95"/>
      <c r="C9" s="158"/>
      <c r="D9" s="92"/>
      <c r="E9" s="92"/>
      <c r="F9" s="96" t="s">
        <v>80</v>
      </c>
      <c r="G9" s="93" t="s">
        <v>78</v>
      </c>
      <c r="H9" s="82"/>
      <c r="I9" s="95"/>
      <c r="J9" s="158"/>
      <c r="K9" s="92"/>
      <c r="L9" s="92"/>
      <c r="M9" s="94"/>
      <c r="N9" s="94" t="s">
        <v>78</v>
      </c>
    </row>
    <row r="10" spans="2:14" s="86" customFormat="1" ht="17.25" customHeight="1" x14ac:dyDescent="0.2">
      <c r="B10" s="95"/>
      <c r="C10" s="158"/>
      <c r="D10" s="92"/>
      <c r="E10" s="92"/>
      <c r="F10" s="97"/>
      <c r="G10" s="97" t="s">
        <v>81</v>
      </c>
      <c r="H10" s="82"/>
      <c r="I10" s="95"/>
      <c r="J10" s="158"/>
      <c r="K10" s="92"/>
      <c r="L10" s="92"/>
      <c r="M10" s="98"/>
      <c r="N10" s="98" t="s">
        <v>82</v>
      </c>
    </row>
    <row r="11" spans="2:14" s="86" customFormat="1" ht="17.25" customHeight="1" x14ac:dyDescent="0.2">
      <c r="B11" s="95"/>
      <c r="C11" s="158"/>
      <c r="D11" s="92"/>
      <c r="E11" s="92"/>
      <c r="F11" s="93" t="s">
        <v>83</v>
      </c>
      <c r="G11" s="93" t="s">
        <v>83</v>
      </c>
      <c r="H11" s="82"/>
      <c r="I11" s="95"/>
      <c r="J11" s="158"/>
      <c r="K11" s="92"/>
      <c r="L11" s="92"/>
      <c r="M11" s="94" t="s">
        <v>84</v>
      </c>
      <c r="N11" s="94" t="s">
        <v>84</v>
      </c>
    </row>
    <row r="12" spans="2:14" s="86" customFormat="1" ht="17.25" customHeight="1" x14ac:dyDescent="0.2">
      <c r="B12" s="95"/>
      <c r="C12" s="158"/>
      <c r="D12" s="92"/>
      <c r="E12" s="92"/>
      <c r="F12" s="99" t="s">
        <v>85</v>
      </c>
      <c r="G12" s="99" t="s">
        <v>85</v>
      </c>
      <c r="H12" s="82"/>
      <c r="I12" s="95"/>
      <c r="J12" s="158"/>
      <c r="K12" s="92"/>
      <c r="L12" s="92"/>
      <c r="M12" s="94" t="s">
        <v>86</v>
      </c>
      <c r="N12" s="94" t="s">
        <v>86</v>
      </c>
    </row>
    <row r="13" spans="2:14" s="86" customFormat="1" ht="17.25" customHeight="1" x14ac:dyDescent="0.2">
      <c r="B13" s="100"/>
      <c r="C13" s="159"/>
      <c r="D13" s="92"/>
      <c r="E13" s="92"/>
      <c r="F13" s="93"/>
      <c r="G13" s="93" t="s">
        <v>87</v>
      </c>
      <c r="H13" s="82"/>
      <c r="I13" s="100"/>
      <c r="J13" s="159"/>
      <c r="K13" s="92"/>
      <c r="L13" s="92"/>
      <c r="M13" s="101"/>
      <c r="N13" s="101" t="s">
        <v>87</v>
      </c>
    </row>
    <row r="14" spans="2:14" s="86" customFormat="1" ht="17.25" customHeight="1" thickBot="1" x14ac:dyDescent="0.25">
      <c r="D14" s="102"/>
      <c r="E14" s="102"/>
      <c r="F14" s="82"/>
      <c r="G14" s="82"/>
      <c r="H14" s="82"/>
      <c r="K14" s="92"/>
      <c r="L14" s="92"/>
    </row>
    <row r="15" spans="2:14" ht="17.25" customHeight="1" x14ac:dyDescent="0.25">
      <c r="B15" s="80" t="s">
        <v>88</v>
      </c>
      <c r="C15" s="81">
        <v>44640</v>
      </c>
      <c r="D15" s="82"/>
      <c r="E15" s="82"/>
      <c r="F15" s="83" t="s">
        <v>89</v>
      </c>
      <c r="G15" s="82"/>
      <c r="H15" s="82"/>
      <c r="I15" s="84"/>
      <c r="J15" s="85"/>
      <c r="K15" s="82"/>
      <c r="L15" s="82"/>
      <c r="M15" s="86"/>
      <c r="N15" s="86"/>
    </row>
    <row r="16" spans="2:14" ht="6" customHeight="1" x14ac:dyDescent="0.2">
      <c r="B16" s="84"/>
      <c r="C16" s="85"/>
      <c r="D16" s="82"/>
      <c r="E16" s="82"/>
      <c r="F16" s="82"/>
      <c r="G16" s="82"/>
      <c r="H16" s="82"/>
      <c r="I16" s="84"/>
      <c r="J16" s="85"/>
      <c r="K16" s="82"/>
      <c r="L16" s="82"/>
      <c r="M16" s="86"/>
      <c r="N16" s="86"/>
    </row>
    <row r="17" spans="2:14" ht="17.25" customHeight="1" x14ac:dyDescent="0.25">
      <c r="B17" s="87"/>
      <c r="C17" s="103" t="s">
        <v>65</v>
      </c>
      <c r="D17" s="104"/>
      <c r="E17" s="104"/>
      <c r="F17" s="103" t="s">
        <v>66</v>
      </c>
      <c r="G17" s="90" t="s">
        <v>67</v>
      </c>
      <c r="H17" s="105"/>
      <c r="I17" s="87"/>
      <c r="J17" s="106" t="s">
        <v>65</v>
      </c>
      <c r="K17" s="104"/>
      <c r="L17" s="104"/>
      <c r="M17" s="90" t="s">
        <v>66</v>
      </c>
      <c r="N17" s="90" t="s">
        <v>67</v>
      </c>
    </row>
    <row r="18" spans="2:14" ht="17.25" customHeight="1" x14ac:dyDescent="0.2">
      <c r="B18" s="91" t="s">
        <v>68</v>
      </c>
      <c r="C18" s="157"/>
      <c r="D18" s="92"/>
      <c r="E18" s="92"/>
      <c r="F18" s="107" t="s">
        <v>90</v>
      </c>
      <c r="G18" s="107" t="s">
        <v>91</v>
      </c>
      <c r="H18" s="85"/>
      <c r="I18" s="91" t="s">
        <v>71</v>
      </c>
      <c r="J18" s="157"/>
      <c r="K18" s="108"/>
      <c r="L18" s="92"/>
      <c r="M18" s="107" t="s">
        <v>92</v>
      </c>
      <c r="N18" s="107" t="s">
        <v>91</v>
      </c>
    </row>
    <row r="19" spans="2:14" ht="17.25" customHeight="1" x14ac:dyDescent="0.2">
      <c r="B19" s="95"/>
      <c r="C19" s="158"/>
      <c r="D19" s="92"/>
      <c r="E19" s="92"/>
      <c r="F19" s="107" t="s">
        <v>93</v>
      </c>
      <c r="G19" s="107" t="s">
        <v>94</v>
      </c>
      <c r="H19" s="85"/>
      <c r="I19" s="95"/>
      <c r="J19" s="158"/>
      <c r="K19" s="108"/>
      <c r="L19" s="92"/>
      <c r="M19" s="107" t="s">
        <v>95</v>
      </c>
      <c r="N19" s="107" t="s">
        <v>95</v>
      </c>
    </row>
    <row r="20" spans="2:14" ht="14" x14ac:dyDescent="0.2">
      <c r="B20" s="95"/>
      <c r="C20" s="158"/>
      <c r="D20" s="92"/>
      <c r="E20" s="92"/>
      <c r="F20" s="107" t="s">
        <v>96</v>
      </c>
      <c r="G20" s="109" t="s">
        <v>97</v>
      </c>
      <c r="H20" s="85"/>
      <c r="I20" s="95"/>
      <c r="J20" s="158"/>
      <c r="K20" s="108"/>
      <c r="L20" s="92"/>
      <c r="M20" s="107" t="s">
        <v>98</v>
      </c>
      <c r="N20" s="107" t="s">
        <v>98</v>
      </c>
    </row>
    <row r="21" spans="2:14" ht="14" x14ac:dyDescent="0.2">
      <c r="B21" s="95"/>
      <c r="C21" s="158"/>
      <c r="D21" s="110"/>
      <c r="E21" s="110"/>
      <c r="F21" s="111" t="s">
        <v>99</v>
      </c>
      <c r="G21" s="96" t="s">
        <v>80</v>
      </c>
      <c r="H21" s="85"/>
      <c r="I21" s="95"/>
      <c r="J21" s="158"/>
      <c r="K21" s="112"/>
      <c r="L21" s="110"/>
      <c r="M21" s="111"/>
      <c r="N21" s="96" t="s">
        <v>100</v>
      </c>
    </row>
    <row r="22" spans="2:14" ht="14" x14ac:dyDescent="0.2">
      <c r="B22" s="95"/>
      <c r="C22" s="158"/>
      <c r="D22" s="92"/>
      <c r="E22" s="92"/>
      <c r="F22" s="93" t="s">
        <v>101</v>
      </c>
      <c r="G22" s="93" t="s">
        <v>101</v>
      </c>
      <c r="H22" s="85"/>
      <c r="I22" s="95"/>
      <c r="J22" s="158"/>
      <c r="K22" s="92"/>
      <c r="L22" s="92"/>
      <c r="M22" s="93" t="s">
        <v>102</v>
      </c>
      <c r="N22" s="93" t="s">
        <v>102</v>
      </c>
    </row>
    <row r="23" spans="2:14" ht="14" x14ac:dyDescent="0.2">
      <c r="B23" s="95"/>
      <c r="C23" s="158"/>
      <c r="D23" s="92"/>
      <c r="E23" s="92"/>
      <c r="F23" s="93" t="s">
        <v>103</v>
      </c>
      <c r="G23" s="93" t="s">
        <v>104</v>
      </c>
      <c r="H23" s="85"/>
      <c r="I23" s="95"/>
      <c r="J23" s="158"/>
      <c r="K23" s="92"/>
      <c r="L23" s="92"/>
      <c r="M23" s="93" t="s">
        <v>85</v>
      </c>
      <c r="N23" s="93" t="s">
        <v>85</v>
      </c>
    </row>
    <row r="24" spans="2:14" ht="14" x14ac:dyDescent="0.2">
      <c r="B24" s="100"/>
      <c r="C24" s="159"/>
      <c r="D24" s="82"/>
      <c r="E24" s="82"/>
      <c r="F24" s="113"/>
      <c r="G24" s="99" t="s">
        <v>105</v>
      </c>
      <c r="H24" s="85"/>
      <c r="I24" s="100"/>
      <c r="J24" s="159"/>
      <c r="K24" s="82"/>
      <c r="L24" s="82"/>
      <c r="M24" s="93"/>
      <c r="N24" s="109" t="s">
        <v>105</v>
      </c>
    </row>
    <row r="25" spans="2:14" ht="19" x14ac:dyDescent="0.3">
      <c r="C25" s="115"/>
      <c r="D25" s="116"/>
      <c r="E25" s="116"/>
      <c r="F25" s="116"/>
      <c r="K25" s="116"/>
      <c r="L25" s="116"/>
    </row>
    <row r="26" spans="2:14" ht="16.5" x14ac:dyDescent="0.25">
      <c r="B26" s="80" t="s">
        <v>106</v>
      </c>
      <c r="C26" s="81">
        <v>44641</v>
      </c>
      <c r="D26" s="83"/>
      <c r="E26" s="83"/>
      <c r="F26" s="83" t="s">
        <v>107</v>
      </c>
      <c r="G26" s="117"/>
      <c r="H26" s="117"/>
      <c r="I26" s="117"/>
      <c r="J26" s="117"/>
      <c r="K26" s="83"/>
      <c r="L26" s="83"/>
      <c r="M26" s="117"/>
      <c r="N26" s="117"/>
    </row>
    <row r="27" spans="2:14" ht="7.5" customHeight="1" x14ac:dyDescent="0.25">
      <c r="B27" s="80"/>
      <c r="C27" s="118"/>
      <c r="D27" s="119" t="s">
        <v>108</v>
      </c>
      <c r="E27" s="119" t="s">
        <v>109</v>
      </c>
      <c r="F27" s="120"/>
      <c r="G27" s="117"/>
      <c r="H27" s="117"/>
      <c r="I27" s="80"/>
      <c r="J27" s="121"/>
      <c r="K27" s="119" t="s">
        <v>108</v>
      </c>
      <c r="L27" s="119" t="s">
        <v>109</v>
      </c>
      <c r="M27" s="117"/>
      <c r="N27" s="117"/>
    </row>
    <row r="28" spans="2:14" ht="17.25" customHeight="1" x14ac:dyDescent="0.25">
      <c r="B28" s="80"/>
      <c r="C28" s="103" t="s">
        <v>65</v>
      </c>
      <c r="D28" s="104"/>
      <c r="E28" s="104"/>
      <c r="F28" s="103" t="s">
        <v>66</v>
      </c>
      <c r="G28" s="90" t="s">
        <v>67</v>
      </c>
      <c r="H28" s="105"/>
      <c r="I28" s="80"/>
      <c r="J28" s="103" t="s">
        <v>65</v>
      </c>
      <c r="K28" s="104"/>
      <c r="L28" s="104"/>
      <c r="M28" s="103" t="s">
        <v>66</v>
      </c>
      <c r="N28" s="90" t="s">
        <v>67</v>
      </c>
    </row>
    <row r="29" spans="2:14" ht="17.25" customHeight="1" x14ac:dyDescent="0.2">
      <c r="B29" s="146" t="s">
        <v>68</v>
      </c>
      <c r="C29" s="107" t="s">
        <v>110</v>
      </c>
      <c r="D29" s="92"/>
      <c r="E29" s="92"/>
      <c r="F29" s="149"/>
      <c r="G29" s="150"/>
      <c r="H29" s="85"/>
      <c r="I29" s="146" t="s">
        <v>71</v>
      </c>
      <c r="J29" s="107" t="s">
        <v>92</v>
      </c>
      <c r="K29" s="92"/>
      <c r="L29" s="92"/>
      <c r="M29" s="149"/>
      <c r="N29" s="150"/>
    </row>
    <row r="30" spans="2:14" ht="17.25" customHeight="1" x14ac:dyDescent="0.2">
      <c r="B30" s="147"/>
      <c r="C30" s="107" t="s">
        <v>111</v>
      </c>
      <c r="D30" s="92"/>
      <c r="E30" s="92"/>
      <c r="F30" s="151"/>
      <c r="G30" s="152"/>
      <c r="H30" s="85"/>
      <c r="I30" s="147"/>
      <c r="J30" s="107" t="s">
        <v>112</v>
      </c>
      <c r="K30" s="92"/>
      <c r="L30" s="92"/>
      <c r="M30" s="151"/>
      <c r="N30" s="152"/>
    </row>
    <row r="31" spans="2:14" ht="17.25" customHeight="1" x14ac:dyDescent="0.2">
      <c r="B31" s="147"/>
      <c r="C31" s="107" t="s">
        <v>113</v>
      </c>
      <c r="D31" s="92"/>
      <c r="E31" s="92"/>
      <c r="F31" s="151"/>
      <c r="G31" s="152"/>
      <c r="H31" s="85"/>
      <c r="I31" s="147"/>
      <c r="J31" s="107" t="s">
        <v>113</v>
      </c>
      <c r="K31" s="92"/>
      <c r="L31" s="92"/>
      <c r="M31" s="151"/>
      <c r="N31" s="152"/>
    </row>
    <row r="32" spans="2:14" ht="17.25" customHeight="1" x14ac:dyDescent="0.2">
      <c r="B32" s="147"/>
      <c r="C32" s="111"/>
      <c r="D32" s="110"/>
      <c r="E32" s="110"/>
      <c r="F32" s="151"/>
      <c r="G32" s="152"/>
      <c r="H32" s="85"/>
      <c r="I32" s="147"/>
      <c r="J32" s="111"/>
      <c r="K32" s="110"/>
      <c r="L32" s="110"/>
      <c r="M32" s="151"/>
      <c r="N32" s="152"/>
    </row>
    <row r="33" spans="2:14" ht="17.25" customHeight="1" x14ac:dyDescent="0.2">
      <c r="B33" s="147"/>
      <c r="C33" s="107" t="s">
        <v>84</v>
      </c>
      <c r="D33" s="92"/>
      <c r="E33" s="92"/>
      <c r="F33" s="151"/>
      <c r="G33" s="152"/>
      <c r="H33" s="85"/>
      <c r="I33" s="147"/>
      <c r="J33" s="107" t="s">
        <v>84</v>
      </c>
      <c r="K33" s="92"/>
      <c r="L33" s="92"/>
      <c r="M33" s="151"/>
      <c r="N33" s="152"/>
    </row>
    <row r="34" spans="2:14" ht="17.25" customHeight="1" x14ac:dyDescent="0.2">
      <c r="B34" s="147"/>
      <c r="C34" s="107"/>
      <c r="D34" s="92"/>
      <c r="E34" s="92"/>
      <c r="F34" s="151"/>
      <c r="G34" s="152"/>
      <c r="H34" s="85"/>
      <c r="I34" s="147"/>
      <c r="J34" s="107"/>
      <c r="K34" s="92"/>
      <c r="L34" s="92"/>
      <c r="M34" s="151"/>
      <c r="N34" s="152"/>
    </row>
    <row r="35" spans="2:14" ht="17.25" customHeight="1" x14ac:dyDescent="0.2">
      <c r="B35" s="148"/>
      <c r="C35" s="109"/>
      <c r="D35" s="82"/>
      <c r="E35" s="82"/>
      <c r="F35" s="153"/>
      <c r="G35" s="154"/>
      <c r="H35" s="85"/>
      <c r="I35" s="148"/>
      <c r="J35" s="109"/>
      <c r="K35" s="82"/>
      <c r="L35" s="82"/>
      <c r="M35" s="153"/>
      <c r="N35" s="154"/>
    </row>
  </sheetData>
  <mergeCells count="10">
    <mergeCell ref="B29:B35"/>
    <mergeCell ref="F29:G35"/>
    <mergeCell ref="I29:I35"/>
    <mergeCell ref="M29:N35"/>
    <mergeCell ref="B1:N1"/>
    <mergeCell ref="B2:N2"/>
    <mergeCell ref="C6:C13"/>
    <mergeCell ref="J6:J13"/>
    <mergeCell ref="C18:C24"/>
    <mergeCell ref="J18:J24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BDF1-C0F1-4C66-A05E-67F642BFAD32}">
  <dimension ref="B1:X76"/>
  <sheetViews>
    <sheetView tabSelected="1" view="pageBreakPreview" zoomScaleNormal="100" zoomScaleSheetLayoutView="100" workbookViewId="0">
      <selection activeCell="F4" sqref="F4"/>
    </sheetView>
  </sheetViews>
  <sheetFormatPr defaultRowHeight="12" x14ac:dyDescent="0.2"/>
  <cols>
    <col min="1" max="1" width="1.296875" customWidth="1"/>
    <col min="2" max="2" width="5.09765625" customWidth="1"/>
    <col min="3" max="3" width="20.09765625" customWidth="1"/>
    <col min="4" max="4" width="1" customWidth="1"/>
    <col min="5" max="5" width="11.8984375" bestFit="1" customWidth="1"/>
    <col min="6" max="6" width="7.69921875" bestFit="1" customWidth="1"/>
    <col min="7" max="7" width="6.59765625" customWidth="1"/>
    <col min="8" max="9" width="10" customWidth="1"/>
    <col min="10" max="10" width="11.296875" customWidth="1"/>
    <col min="11" max="11" width="6.09765625" customWidth="1"/>
    <col min="12" max="12" width="8.296875" customWidth="1"/>
    <col min="13" max="13" width="8.59765625" customWidth="1"/>
    <col min="14" max="14" width="11.69921875" bestFit="1" customWidth="1"/>
    <col min="15" max="15" width="6.69921875" customWidth="1"/>
    <col min="16" max="16" width="14.8984375" customWidth="1"/>
    <col min="17" max="17" width="5.8984375" customWidth="1"/>
    <col min="18" max="18" width="10.8984375" customWidth="1"/>
    <col min="23" max="24" width="8.8984375" hidden="1" customWidth="1"/>
  </cols>
  <sheetData>
    <row r="1" spans="2:24" s="25" customFormat="1" ht="21" customHeight="1" x14ac:dyDescent="0.3">
      <c r="B1" s="29" t="s">
        <v>122</v>
      </c>
      <c r="C1" s="134" t="s">
        <v>212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29"/>
    </row>
    <row r="2" spans="2:24" ht="6" customHeight="1" thickBot="1" x14ac:dyDescent="0.25">
      <c r="B2" s="135"/>
      <c r="O2" s="12"/>
    </row>
    <row r="3" spans="2:24" s="1" customFormat="1" ht="13" thickTop="1" thickBot="1" x14ac:dyDescent="0.25">
      <c r="B3" s="135"/>
      <c r="C3" s="61" t="s">
        <v>45</v>
      </c>
      <c r="D3" s="34"/>
      <c r="E3" s="45" t="s">
        <v>10</v>
      </c>
      <c r="F3" s="70" t="s">
        <v>35</v>
      </c>
      <c r="G3" s="70" t="s">
        <v>6</v>
      </c>
      <c r="H3" s="71" t="s">
        <v>4</v>
      </c>
      <c r="I3" s="72" t="s">
        <v>5</v>
      </c>
      <c r="J3" s="73" t="s">
        <v>60</v>
      </c>
      <c r="K3" s="70" t="s">
        <v>0</v>
      </c>
      <c r="L3" s="74" t="s">
        <v>11</v>
      </c>
      <c r="M3" s="74" t="s">
        <v>16</v>
      </c>
      <c r="N3" s="128" t="s">
        <v>20</v>
      </c>
      <c r="O3" s="127" t="s">
        <v>133</v>
      </c>
    </row>
    <row r="4" spans="2:24" ht="12" customHeight="1" thickTop="1" thickBot="1" x14ac:dyDescent="0.25">
      <c r="B4" s="135"/>
      <c r="C4" s="69">
        <v>1</v>
      </c>
      <c r="D4" s="35"/>
      <c r="E4" s="46">
        <v>1</v>
      </c>
      <c r="F4" s="131"/>
      <c r="G4" s="17"/>
      <c r="H4" s="19"/>
      <c r="I4" s="21"/>
      <c r="J4" s="17" t="str">
        <f>E57</f>
        <v>　</v>
      </c>
      <c r="K4" s="17"/>
      <c r="L4" s="19"/>
      <c r="M4" s="19"/>
      <c r="N4" s="19"/>
      <c r="O4" s="23"/>
      <c r="P4" s="129" t="str">
        <f>IF(L4=0," ",VLOOKUP(L4,$B$14:$C$83,2))</f>
        <v xml:space="preserve"> </v>
      </c>
      <c r="Q4" t="s">
        <v>134</v>
      </c>
      <c r="W4">
        <v>1</v>
      </c>
      <c r="X4" t="s">
        <v>157</v>
      </c>
    </row>
    <row r="5" spans="2:24" ht="12" customHeight="1" x14ac:dyDescent="0.2">
      <c r="C5" t="s">
        <v>46</v>
      </c>
      <c r="D5" s="35"/>
      <c r="E5" s="47">
        <v>2</v>
      </c>
      <c r="F5" s="18"/>
      <c r="G5" s="18"/>
      <c r="H5" s="20"/>
      <c r="I5" s="22"/>
      <c r="J5" s="18" t="str">
        <f>$J$4</f>
        <v>　</v>
      </c>
      <c r="K5" s="18"/>
      <c r="L5" s="20"/>
      <c r="M5" s="20"/>
      <c r="N5" s="20"/>
      <c r="O5" s="24"/>
      <c r="P5" s="129" t="str">
        <f t="shared" ref="P5:P53" si="0">IF(L5=0," ",VLOOKUP(L5,$B$14:$C$83,2))</f>
        <v xml:space="preserve"> </v>
      </c>
      <c r="Q5" s="124" t="s">
        <v>135</v>
      </c>
      <c r="R5" t="s">
        <v>136</v>
      </c>
      <c r="W5">
        <v>2</v>
      </c>
      <c r="X5" t="s">
        <v>169</v>
      </c>
    </row>
    <row r="6" spans="2:24" ht="12" customHeight="1" thickBot="1" x14ac:dyDescent="0.25">
      <c r="B6" s="135" t="s">
        <v>52</v>
      </c>
      <c r="C6" s="135"/>
      <c r="D6" s="35"/>
      <c r="E6" s="47">
        <v>3</v>
      </c>
      <c r="F6" s="18"/>
      <c r="G6" s="18"/>
      <c r="H6" s="20"/>
      <c r="I6" s="22"/>
      <c r="J6" s="18" t="str">
        <f t="shared" ref="J6:J53" si="1">$J$4</f>
        <v>　</v>
      </c>
      <c r="K6" s="18"/>
      <c r="L6" s="20"/>
      <c r="M6" s="20"/>
      <c r="N6" s="20"/>
      <c r="O6" s="24"/>
      <c r="P6" s="129" t="str">
        <f t="shared" si="0"/>
        <v xml:space="preserve"> </v>
      </c>
      <c r="Q6" s="124" t="s">
        <v>137</v>
      </c>
      <c r="R6" t="s">
        <v>138</v>
      </c>
      <c r="W6">
        <v>3</v>
      </c>
      <c r="X6" t="s">
        <v>170</v>
      </c>
    </row>
    <row r="7" spans="2:24" ht="12" customHeight="1" thickTop="1" x14ac:dyDescent="0.2">
      <c r="B7" s="143" t="s">
        <v>32</v>
      </c>
      <c r="C7" s="144"/>
      <c r="D7" s="35"/>
      <c r="E7" s="47">
        <v>4</v>
      </c>
      <c r="F7" s="18"/>
      <c r="G7" s="18"/>
      <c r="H7" s="20"/>
      <c r="I7" s="22"/>
      <c r="J7" s="18" t="str">
        <f t="shared" si="1"/>
        <v>　</v>
      </c>
      <c r="K7" s="18"/>
      <c r="L7" s="20"/>
      <c r="M7" s="20"/>
      <c r="N7" s="20"/>
      <c r="O7" s="24"/>
      <c r="P7" s="129" t="str">
        <f t="shared" si="0"/>
        <v xml:space="preserve"> </v>
      </c>
      <c r="Q7" s="124" t="s">
        <v>139</v>
      </c>
      <c r="R7" t="s">
        <v>140</v>
      </c>
      <c r="W7">
        <v>4</v>
      </c>
      <c r="X7" t="s">
        <v>171</v>
      </c>
    </row>
    <row r="8" spans="2:24" ht="12" customHeight="1" x14ac:dyDescent="0.2">
      <c r="B8" s="30">
        <v>1</v>
      </c>
      <c r="C8" s="32" t="s">
        <v>28</v>
      </c>
      <c r="D8" s="35"/>
      <c r="E8" s="47">
        <v>5</v>
      </c>
      <c r="F8" s="18"/>
      <c r="G8" s="18"/>
      <c r="H8" s="20"/>
      <c r="I8" s="22"/>
      <c r="J8" s="18" t="str">
        <f t="shared" si="1"/>
        <v>　</v>
      </c>
      <c r="K8" s="18"/>
      <c r="L8" s="20"/>
      <c r="M8" s="20"/>
      <c r="N8" s="20"/>
      <c r="O8" s="24"/>
      <c r="P8" s="129" t="str">
        <f t="shared" si="0"/>
        <v xml:space="preserve"> </v>
      </c>
      <c r="Q8" s="124" t="s">
        <v>141</v>
      </c>
      <c r="R8" t="s">
        <v>142</v>
      </c>
      <c r="W8">
        <v>5</v>
      </c>
      <c r="X8" t="s">
        <v>172</v>
      </c>
    </row>
    <row r="9" spans="2:24" ht="12" customHeight="1" x14ac:dyDescent="0.2">
      <c r="B9" s="30">
        <v>2</v>
      </c>
      <c r="C9" s="32" t="s">
        <v>29</v>
      </c>
      <c r="D9" s="35"/>
      <c r="E9" s="47">
        <v>6</v>
      </c>
      <c r="F9" s="18"/>
      <c r="G9" s="18"/>
      <c r="H9" s="20"/>
      <c r="I9" s="22"/>
      <c r="J9" s="18" t="str">
        <f t="shared" si="1"/>
        <v>　</v>
      </c>
      <c r="K9" s="18"/>
      <c r="L9" s="20"/>
      <c r="M9" s="20"/>
      <c r="N9" s="20"/>
      <c r="O9" s="24"/>
      <c r="P9" s="129" t="str">
        <f t="shared" si="0"/>
        <v xml:space="preserve"> </v>
      </c>
      <c r="Q9" s="124" t="s">
        <v>143</v>
      </c>
      <c r="R9" t="s">
        <v>144</v>
      </c>
      <c r="W9">
        <v>6</v>
      </c>
      <c r="X9" t="s">
        <v>173</v>
      </c>
    </row>
    <row r="10" spans="2:24" ht="12" customHeight="1" x14ac:dyDescent="0.2">
      <c r="B10" s="49">
        <v>3</v>
      </c>
      <c r="C10" s="50" t="s">
        <v>33</v>
      </c>
      <c r="D10" s="35"/>
      <c r="E10" s="47">
        <v>7</v>
      </c>
      <c r="F10" s="18"/>
      <c r="G10" s="18"/>
      <c r="H10" s="20"/>
      <c r="I10" s="22"/>
      <c r="J10" s="18" t="str">
        <f t="shared" si="1"/>
        <v>　</v>
      </c>
      <c r="K10" s="18"/>
      <c r="L10" s="20"/>
      <c r="M10" s="20"/>
      <c r="N10" s="20"/>
      <c r="O10" s="24"/>
      <c r="P10" s="129" t="str">
        <f t="shared" si="0"/>
        <v xml:space="preserve"> </v>
      </c>
      <c r="Q10" s="124" t="s">
        <v>145</v>
      </c>
      <c r="R10" t="s">
        <v>146</v>
      </c>
      <c r="X10" t="s">
        <v>174</v>
      </c>
    </row>
    <row r="11" spans="2:24" ht="12" customHeight="1" thickBot="1" x14ac:dyDescent="0.25">
      <c r="B11" s="31">
        <v>4</v>
      </c>
      <c r="C11" s="33" t="s">
        <v>34</v>
      </c>
      <c r="D11" s="35"/>
      <c r="E11" s="47">
        <v>8</v>
      </c>
      <c r="F11" s="18"/>
      <c r="G11" s="18"/>
      <c r="H11" s="20"/>
      <c r="I11" s="22"/>
      <c r="J11" s="18" t="str">
        <f t="shared" si="1"/>
        <v>　</v>
      </c>
      <c r="K11" s="18"/>
      <c r="L11" s="20"/>
      <c r="M11" s="20"/>
      <c r="N11" s="20"/>
      <c r="O11" s="24"/>
      <c r="P11" s="129" t="str">
        <f t="shared" si="0"/>
        <v xml:space="preserve"> </v>
      </c>
      <c r="Q11" s="124" t="s">
        <v>147</v>
      </c>
      <c r="R11" t="s">
        <v>148</v>
      </c>
      <c r="W11" t="s">
        <v>158</v>
      </c>
      <c r="X11" t="s">
        <v>175</v>
      </c>
    </row>
    <row r="12" spans="2:24" ht="12" customHeight="1" thickTop="1" thickBot="1" x14ac:dyDescent="0.25">
      <c r="B12" s="31">
        <v>5</v>
      </c>
      <c r="C12" s="33" t="s">
        <v>213</v>
      </c>
      <c r="D12" s="35"/>
      <c r="E12" s="47">
        <v>9</v>
      </c>
      <c r="F12" s="18"/>
      <c r="G12" s="18"/>
      <c r="H12" s="20"/>
      <c r="I12" s="22"/>
      <c r="J12" s="18" t="str">
        <f t="shared" si="1"/>
        <v>　</v>
      </c>
      <c r="K12" s="18"/>
      <c r="L12" s="20"/>
      <c r="M12" s="20"/>
      <c r="N12" s="20"/>
      <c r="O12" s="24"/>
      <c r="P12" s="129" t="str">
        <f t="shared" si="0"/>
        <v xml:space="preserve"> </v>
      </c>
      <c r="Q12" s="124" t="s">
        <v>149</v>
      </c>
      <c r="R12" t="s">
        <v>150</v>
      </c>
      <c r="W12" t="s">
        <v>159</v>
      </c>
      <c r="X12" t="s">
        <v>176</v>
      </c>
    </row>
    <row r="13" spans="2:24" ht="12" customHeight="1" thickTop="1" thickBot="1" x14ac:dyDescent="0.25">
      <c r="B13" s="45" t="s">
        <v>3</v>
      </c>
      <c r="C13" s="16" t="s">
        <v>1</v>
      </c>
      <c r="D13" s="35"/>
      <c r="E13" s="47">
        <v>10</v>
      </c>
      <c r="F13" s="18"/>
      <c r="G13" s="18"/>
      <c r="H13" s="20"/>
      <c r="I13" s="22"/>
      <c r="J13" s="18" t="str">
        <f t="shared" si="1"/>
        <v>　</v>
      </c>
      <c r="K13" s="18"/>
      <c r="L13" s="20"/>
      <c r="M13" s="20"/>
      <c r="N13" s="20"/>
      <c r="O13" s="24"/>
      <c r="P13" s="129" t="str">
        <f t="shared" si="0"/>
        <v xml:space="preserve"> </v>
      </c>
      <c r="Q13" s="124" t="s">
        <v>151</v>
      </c>
      <c r="R13" t="s">
        <v>152</v>
      </c>
      <c r="W13" t="s">
        <v>161</v>
      </c>
      <c r="X13" t="s">
        <v>177</v>
      </c>
    </row>
    <row r="14" spans="2:24" ht="12" customHeight="1" thickTop="1" x14ac:dyDescent="0.2">
      <c r="B14" s="46">
        <v>1</v>
      </c>
      <c r="C14" s="67"/>
      <c r="D14" s="35"/>
      <c r="E14" s="47">
        <v>11</v>
      </c>
      <c r="F14" s="18"/>
      <c r="G14" s="18"/>
      <c r="H14" s="20"/>
      <c r="I14" s="22"/>
      <c r="J14" s="18" t="str">
        <f t="shared" si="1"/>
        <v>　</v>
      </c>
      <c r="K14" s="18"/>
      <c r="L14" s="20"/>
      <c r="M14" s="20"/>
      <c r="N14" s="20"/>
      <c r="O14" s="24"/>
      <c r="P14" s="129" t="str">
        <f t="shared" si="0"/>
        <v xml:space="preserve"> </v>
      </c>
      <c r="Q14" s="124" t="s">
        <v>153</v>
      </c>
      <c r="R14" t="s">
        <v>154</v>
      </c>
      <c r="W14" t="s">
        <v>162</v>
      </c>
      <c r="X14" t="s">
        <v>178</v>
      </c>
    </row>
    <row r="15" spans="2:24" ht="12" customHeight="1" x14ac:dyDescent="0.2">
      <c r="B15" s="47">
        <v>2</v>
      </c>
      <c r="C15" s="68"/>
      <c r="D15" s="35"/>
      <c r="E15" s="47">
        <v>12</v>
      </c>
      <c r="F15" s="18"/>
      <c r="G15" s="18"/>
      <c r="H15" s="20"/>
      <c r="I15" s="22"/>
      <c r="J15" s="18" t="str">
        <f t="shared" si="1"/>
        <v>　</v>
      </c>
      <c r="K15" s="18"/>
      <c r="L15" s="20"/>
      <c r="M15" s="20"/>
      <c r="N15" s="20"/>
      <c r="O15" s="24"/>
      <c r="P15" s="129" t="str">
        <f t="shared" si="0"/>
        <v xml:space="preserve"> </v>
      </c>
      <c r="Q15" s="124" t="s">
        <v>155</v>
      </c>
      <c r="R15" t="s">
        <v>156</v>
      </c>
      <c r="W15" t="s">
        <v>163</v>
      </c>
      <c r="X15" t="s">
        <v>179</v>
      </c>
    </row>
    <row r="16" spans="2:24" ht="12" customHeight="1" x14ac:dyDescent="0.2">
      <c r="B16" s="47">
        <v>3</v>
      </c>
      <c r="C16" s="130" t="s">
        <v>215</v>
      </c>
      <c r="D16" s="35"/>
      <c r="E16" s="47">
        <v>13</v>
      </c>
      <c r="F16" s="18"/>
      <c r="G16" s="18"/>
      <c r="H16" s="20"/>
      <c r="I16" s="22"/>
      <c r="J16" s="18" t="str">
        <f t="shared" si="1"/>
        <v>　</v>
      </c>
      <c r="K16" s="18"/>
      <c r="L16" s="20"/>
      <c r="M16" s="20"/>
      <c r="N16" s="20"/>
      <c r="O16" s="24"/>
      <c r="P16" s="129" t="str">
        <f t="shared" si="0"/>
        <v xml:space="preserve"> </v>
      </c>
      <c r="R16" s="65"/>
      <c r="W16" t="s">
        <v>164</v>
      </c>
      <c r="X16" t="s">
        <v>180</v>
      </c>
    </row>
    <row r="17" spans="2:24" ht="12" customHeight="1" x14ac:dyDescent="0.2">
      <c r="B17" s="47">
        <v>4</v>
      </c>
      <c r="C17" s="68" t="s">
        <v>129</v>
      </c>
      <c r="D17" s="35"/>
      <c r="E17" s="47">
        <v>14</v>
      </c>
      <c r="F17" s="18"/>
      <c r="G17" s="18"/>
      <c r="H17" s="20"/>
      <c r="I17" s="22"/>
      <c r="J17" s="18" t="str">
        <f t="shared" si="1"/>
        <v>　</v>
      </c>
      <c r="K17" s="18"/>
      <c r="L17" s="20"/>
      <c r="M17" s="20"/>
      <c r="N17" s="20"/>
      <c r="O17" s="24"/>
      <c r="P17" s="129" t="str">
        <f t="shared" si="0"/>
        <v xml:space="preserve"> </v>
      </c>
      <c r="R17" s="66"/>
      <c r="W17" t="s">
        <v>165</v>
      </c>
      <c r="X17" t="s">
        <v>160</v>
      </c>
    </row>
    <row r="18" spans="2:24" ht="12" customHeight="1" x14ac:dyDescent="0.2">
      <c r="B18" s="47">
        <v>5</v>
      </c>
      <c r="C18" s="68" t="s">
        <v>130</v>
      </c>
      <c r="D18" s="35"/>
      <c r="E18" s="47">
        <v>15</v>
      </c>
      <c r="F18" s="18"/>
      <c r="G18" s="18"/>
      <c r="H18" s="20"/>
      <c r="I18" s="22"/>
      <c r="J18" s="18" t="str">
        <f t="shared" si="1"/>
        <v>　</v>
      </c>
      <c r="K18" s="18"/>
      <c r="L18" s="20"/>
      <c r="M18" s="20"/>
      <c r="N18" s="20"/>
      <c r="O18" s="24"/>
      <c r="P18" s="129" t="str">
        <f t="shared" si="0"/>
        <v xml:space="preserve"> </v>
      </c>
      <c r="R18" s="65"/>
      <c r="W18" t="s">
        <v>166</v>
      </c>
      <c r="X18" t="s">
        <v>181</v>
      </c>
    </row>
    <row r="19" spans="2:24" ht="12" customHeight="1" x14ac:dyDescent="0.2">
      <c r="B19" s="47">
        <v>6</v>
      </c>
      <c r="C19" s="68" t="s">
        <v>118</v>
      </c>
      <c r="D19" s="35"/>
      <c r="E19" s="47">
        <v>16</v>
      </c>
      <c r="F19" s="18"/>
      <c r="G19" s="18"/>
      <c r="H19" s="20" t="s">
        <v>115</v>
      </c>
      <c r="I19" s="22"/>
      <c r="J19" s="18" t="str">
        <f t="shared" si="1"/>
        <v>　</v>
      </c>
      <c r="K19" s="18"/>
      <c r="L19" s="20"/>
      <c r="M19" s="20"/>
      <c r="N19" s="20"/>
      <c r="O19" s="24"/>
      <c r="P19" s="129" t="str">
        <f t="shared" si="0"/>
        <v xml:space="preserve"> </v>
      </c>
      <c r="R19" s="66"/>
      <c r="W19" t="s">
        <v>165</v>
      </c>
      <c r="X19" t="s">
        <v>182</v>
      </c>
    </row>
    <row r="20" spans="2:24" ht="12" customHeight="1" x14ac:dyDescent="0.2">
      <c r="B20" s="47">
        <v>7</v>
      </c>
      <c r="C20" s="68" t="s">
        <v>119</v>
      </c>
      <c r="D20" s="35"/>
      <c r="E20" s="47">
        <v>17</v>
      </c>
      <c r="F20" s="18"/>
      <c r="G20" s="18"/>
      <c r="H20" s="20"/>
      <c r="I20" s="22"/>
      <c r="J20" s="18" t="str">
        <f t="shared" si="1"/>
        <v>　</v>
      </c>
      <c r="K20" s="18"/>
      <c r="L20" s="20"/>
      <c r="M20" s="20"/>
      <c r="N20" s="20"/>
      <c r="O20" s="24"/>
      <c r="P20" s="129" t="str">
        <f t="shared" si="0"/>
        <v xml:space="preserve"> </v>
      </c>
      <c r="R20" s="65"/>
      <c r="W20" t="s">
        <v>166</v>
      </c>
      <c r="X20" t="s">
        <v>183</v>
      </c>
    </row>
    <row r="21" spans="2:24" ht="12" customHeight="1" x14ac:dyDescent="0.2">
      <c r="B21" s="47">
        <v>8</v>
      </c>
      <c r="C21" s="68" t="s">
        <v>120</v>
      </c>
      <c r="D21" s="35"/>
      <c r="E21" s="47">
        <v>18</v>
      </c>
      <c r="F21" s="18"/>
      <c r="G21" s="18"/>
      <c r="H21" s="20"/>
      <c r="I21" s="22"/>
      <c r="J21" s="18" t="str">
        <f t="shared" si="1"/>
        <v>　</v>
      </c>
      <c r="K21" s="18"/>
      <c r="L21" s="20"/>
      <c r="M21" s="20"/>
      <c r="N21" s="20"/>
      <c r="O21" s="24"/>
      <c r="P21" s="129" t="str">
        <f t="shared" si="0"/>
        <v xml:space="preserve"> </v>
      </c>
      <c r="R21" s="66"/>
      <c r="X21" t="s">
        <v>184</v>
      </c>
    </row>
    <row r="22" spans="2:24" ht="12" customHeight="1" x14ac:dyDescent="0.2">
      <c r="B22" s="47">
        <v>9</v>
      </c>
      <c r="C22" s="68" t="s">
        <v>121</v>
      </c>
      <c r="D22" s="35"/>
      <c r="E22" s="47">
        <v>19</v>
      </c>
      <c r="F22" s="18"/>
      <c r="G22" s="18"/>
      <c r="H22" s="20"/>
      <c r="I22" s="22"/>
      <c r="J22" s="18" t="str">
        <f t="shared" si="1"/>
        <v>　</v>
      </c>
      <c r="K22" s="18"/>
      <c r="L22" s="20"/>
      <c r="M22" s="20"/>
      <c r="N22" s="20"/>
      <c r="O22" s="24"/>
      <c r="P22" s="129" t="str">
        <f t="shared" si="0"/>
        <v xml:space="preserve"> </v>
      </c>
      <c r="R22" s="64"/>
      <c r="X22" t="s">
        <v>185</v>
      </c>
    </row>
    <row r="23" spans="2:24" ht="12" customHeight="1" x14ac:dyDescent="0.2">
      <c r="B23" s="47">
        <v>10</v>
      </c>
      <c r="C23" s="68" t="s">
        <v>116</v>
      </c>
      <c r="D23" s="35"/>
      <c r="E23" s="47">
        <v>20</v>
      </c>
      <c r="F23" s="18"/>
      <c r="G23" s="18"/>
      <c r="H23" s="20"/>
      <c r="I23" s="22"/>
      <c r="J23" s="18" t="str">
        <f t="shared" si="1"/>
        <v>　</v>
      </c>
      <c r="K23" s="18"/>
      <c r="L23" s="20"/>
      <c r="M23" s="20"/>
      <c r="N23" s="20"/>
      <c r="O23" s="24"/>
      <c r="P23" s="129" t="str">
        <f t="shared" si="0"/>
        <v xml:space="preserve"> </v>
      </c>
      <c r="R23" s="65"/>
      <c r="X23" t="s">
        <v>186</v>
      </c>
    </row>
    <row r="24" spans="2:24" ht="12" customHeight="1" x14ac:dyDescent="0.2">
      <c r="B24" s="47">
        <v>11</v>
      </c>
      <c r="C24" s="68" t="s">
        <v>216</v>
      </c>
      <c r="D24" s="35"/>
      <c r="E24" s="47">
        <v>21</v>
      </c>
      <c r="F24" s="18"/>
      <c r="G24" s="18"/>
      <c r="H24" s="20"/>
      <c r="I24" s="22"/>
      <c r="J24" s="18" t="str">
        <f t="shared" si="1"/>
        <v>　</v>
      </c>
      <c r="K24" s="18"/>
      <c r="L24" s="20"/>
      <c r="M24" s="20"/>
      <c r="N24" s="20"/>
      <c r="O24" s="24"/>
      <c r="P24" s="129" t="str">
        <f t="shared" si="0"/>
        <v xml:space="preserve"> </v>
      </c>
      <c r="R24" s="66"/>
      <c r="X24" t="s">
        <v>187</v>
      </c>
    </row>
    <row r="25" spans="2:24" ht="12" customHeight="1" x14ac:dyDescent="0.2">
      <c r="B25" s="47">
        <v>12</v>
      </c>
      <c r="C25" s="68"/>
      <c r="D25" s="35"/>
      <c r="E25" s="47">
        <v>22</v>
      </c>
      <c r="F25" s="18"/>
      <c r="G25" s="18"/>
      <c r="H25" s="20"/>
      <c r="I25" s="22"/>
      <c r="J25" s="18" t="str">
        <f t="shared" si="1"/>
        <v>　</v>
      </c>
      <c r="K25" s="18"/>
      <c r="L25" s="20"/>
      <c r="M25" s="20"/>
      <c r="N25" s="20"/>
      <c r="O25" s="24"/>
      <c r="P25" s="129" t="str">
        <f t="shared" si="0"/>
        <v xml:space="preserve"> </v>
      </c>
      <c r="R25" s="65"/>
      <c r="X25" t="s">
        <v>188</v>
      </c>
    </row>
    <row r="26" spans="2:24" ht="12" customHeight="1" x14ac:dyDescent="0.2">
      <c r="B26" s="47">
        <v>13</v>
      </c>
      <c r="C26" s="68"/>
      <c r="D26" s="35"/>
      <c r="E26" s="47">
        <v>23</v>
      </c>
      <c r="F26" s="18"/>
      <c r="G26" s="18"/>
      <c r="H26" s="20"/>
      <c r="I26" s="22"/>
      <c r="J26" s="18" t="str">
        <f t="shared" si="1"/>
        <v>　</v>
      </c>
      <c r="K26" s="18"/>
      <c r="L26" s="20"/>
      <c r="M26" s="20"/>
      <c r="N26" s="20"/>
      <c r="O26" s="24"/>
      <c r="P26" s="129" t="str">
        <f t="shared" si="0"/>
        <v xml:space="preserve"> </v>
      </c>
      <c r="R26" s="66"/>
      <c r="X26" t="s">
        <v>189</v>
      </c>
    </row>
    <row r="27" spans="2:24" ht="12" customHeight="1" x14ac:dyDescent="0.2">
      <c r="B27" s="47">
        <v>14</v>
      </c>
      <c r="C27" s="68"/>
      <c r="D27" s="35"/>
      <c r="E27" s="47">
        <v>24</v>
      </c>
      <c r="F27" s="18"/>
      <c r="G27" s="18"/>
      <c r="H27" s="20"/>
      <c r="I27" s="22"/>
      <c r="J27" s="18" t="str">
        <f t="shared" si="1"/>
        <v>　</v>
      </c>
      <c r="K27" s="18"/>
      <c r="L27" s="20"/>
      <c r="M27" s="20"/>
      <c r="N27" s="20"/>
      <c r="O27" s="24"/>
      <c r="P27" s="129" t="str">
        <f t="shared" si="0"/>
        <v xml:space="preserve"> </v>
      </c>
      <c r="R27" s="65"/>
      <c r="X27" t="s">
        <v>190</v>
      </c>
    </row>
    <row r="28" spans="2:24" ht="12" customHeight="1" x14ac:dyDescent="0.2">
      <c r="B28" s="47">
        <v>15</v>
      </c>
      <c r="C28" s="130" t="s">
        <v>217</v>
      </c>
      <c r="D28" s="35"/>
      <c r="E28" s="47">
        <v>25</v>
      </c>
      <c r="F28" s="18"/>
      <c r="G28" s="18"/>
      <c r="H28" s="20"/>
      <c r="I28" s="22"/>
      <c r="J28" s="18" t="str">
        <f t="shared" si="1"/>
        <v>　</v>
      </c>
      <c r="K28" s="18"/>
      <c r="L28" s="20"/>
      <c r="M28" s="20"/>
      <c r="N28" s="20"/>
      <c r="O28" s="24"/>
      <c r="P28" s="129" t="str">
        <f t="shared" si="0"/>
        <v xml:space="preserve"> </v>
      </c>
      <c r="R28" s="66"/>
      <c r="X28" t="s">
        <v>191</v>
      </c>
    </row>
    <row r="29" spans="2:24" ht="12" customHeight="1" x14ac:dyDescent="0.2">
      <c r="B29" s="47">
        <v>16</v>
      </c>
      <c r="C29" s="68"/>
      <c r="D29" s="35"/>
      <c r="E29" s="47">
        <v>26</v>
      </c>
      <c r="F29" s="18"/>
      <c r="G29" s="18"/>
      <c r="H29" s="20"/>
      <c r="I29" s="22"/>
      <c r="J29" s="18" t="str">
        <f t="shared" si="1"/>
        <v>　</v>
      </c>
      <c r="K29" s="18"/>
      <c r="L29" s="20"/>
      <c r="M29" s="20"/>
      <c r="N29" s="20"/>
      <c r="O29" s="24"/>
      <c r="P29" s="129" t="str">
        <f t="shared" si="0"/>
        <v xml:space="preserve"> </v>
      </c>
      <c r="R29" s="66"/>
      <c r="X29" t="s">
        <v>192</v>
      </c>
    </row>
    <row r="30" spans="2:24" ht="12" customHeight="1" x14ac:dyDescent="0.2">
      <c r="B30" s="47">
        <v>17</v>
      </c>
      <c r="C30" s="68"/>
      <c r="D30" s="35"/>
      <c r="E30" s="47">
        <v>27</v>
      </c>
      <c r="F30" s="18"/>
      <c r="G30" s="18"/>
      <c r="H30" s="20"/>
      <c r="I30" s="22"/>
      <c r="J30" s="18" t="str">
        <f t="shared" si="1"/>
        <v>　</v>
      </c>
      <c r="K30" s="18"/>
      <c r="L30" s="20"/>
      <c r="M30" s="20"/>
      <c r="N30" s="20"/>
      <c r="O30" s="24"/>
      <c r="P30" s="129" t="str">
        <f t="shared" si="0"/>
        <v xml:space="preserve"> </v>
      </c>
      <c r="R30" s="64"/>
      <c r="X30" t="s">
        <v>193</v>
      </c>
    </row>
    <row r="31" spans="2:24" ht="12" customHeight="1" x14ac:dyDescent="0.2">
      <c r="B31" s="47">
        <v>18</v>
      </c>
      <c r="C31" s="68"/>
      <c r="D31" s="35"/>
      <c r="E31" s="47">
        <v>28</v>
      </c>
      <c r="F31" s="18"/>
      <c r="G31" s="18"/>
      <c r="H31" s="20"/>
      <c r="I31" s="22"/>
      <c r="J31" s="18" t="str">
        <f t="shared" si="1"/>
        <v>　</v>
      </c>
      <c r="K31" s="18"/>
      <c r="L31" s="20"/>
      <c r="M31" s="20"/>
      <c r="N31" s="20"/>
      <c r="O31" s="24"/>
      <c r="P31" s="129" t="str">
        <f t="shared" si="0"/>
        <v xml:space="preserve"> </v>
      </c>
      <c r="R31" s="65"/>
      <c r="X31" t="s">
        <v>194</v>
      </c>
    </row>
    <row r="32" spans="2:24" ht="12" customHeight="1" x14ac:dyDescent="0.2">
      <c r="B32" s="47">
        <v>19</v>
      </c>
      <c r="C32" s="68"/>
      <c r="D32" s="35"/>
      <c r="E32" s="47">
        <v>29</v>
      </c>
      <c r="F32" s="18"/>
      <c r="G32" s="18"/>
      <c r="H32" s="20"/>
      <c r="I32" s="22"/>
      <c r="J32" s="18" t="str">
        <f t="shared" si="1"/>
        <v>　</v>
      </c>
      <c r="K32" s="18"/>
      <c r="L32" s="20"/>
      <c r="M32" s="20"/>
      <c r="N32" s="20"/>
      <c r="O32" s="24"/>
      <c r="P32" s="129" t="str">
        <f t="shared" si="0"/>
        <v xml:space="preserve"> </v>
      </c>
      <c r="R32" s="66"/>
      <c r="X32" t="s">
        <v>195</v>
      </c>
    </row>
    <row r="33" spans="2:24" ht="12" customHeight="1" x14ac:dyDescent="0.2">
      <c r="B33" s="47">
        <v>20</v>
      </c>
      <c r="C33" s="68"/>
      <c r="D33" s="35"/>
      <c r="E33" s="47">
        <v>30</v>
      </c>
      <c r="F33" s="18"/>
      <c r="G33" s="18"/>
      <c r="H33" s="20"/>
      <c r="I33" s="22"/>
      <c r="J33" s="18" t="str">
        <f t="shared" si="1"/>
        <v>　</v>
      </c>
      <c r="K33" s="18"/>
      <c r="L33" s="20"/>
      <c r="M33" s="20"/>
      <c r="N33" s="20"/>
      <c r="O33" s="24"/>
      <c r="P33" s="129" t="str">
        <f t="shared" si="0"/>
        <v xml:space="preserve"> </v>
      </c>
      <c r="R33" s="56"/>
      <c r="X33" t="s">
        <v>167</v>
      </c>
    </row>
    <row r="34" spans="2:24" ht="12" customHeight="1" x14ac:dyDescent="0.2">
      <c r="B34" s="47">
        <v>21</v>
      </c>
      <c r="C34" s="68"/>
      <c r="D34" s="35"/>
      <c r="E34" s="47">
        <v>31</v>
      </c>
      <c r="F34" s="18"/>
      <c r="G34" s="18"/>
      <c r="H34" s="20"/>
      <c r="I34" s="22"/>
      <c r="J34" s="18" t="str">
        <f t="shared" si="1"/>
        <v>　</v>
      </c>
      <c r="K34" s="18"/>
      <c r="L34" s="20"/>
      <c r="M34" s="20"/>
      <c r="N34" s="20"/>
      <c r="O34" s="24"/>
      <c r="P34" s="129" t="str">
        <f t="shared" si="0"/>
        <v xml:space="preserve"> </v>
      </c>
      <c r="R34" s="65"/>
      <c r="X34" t="s">
        <v>196</v>
      </c>
    </row>
    <row r="35" spans="2:24" ht="12" customHeight="1" x14ac:dyDescent="0.2">
      <c r="B35" s="47">
        <v>22</v>
      </c>
      <c r="C35" s="68"/>
      <c r="D35" s="35"/>
      <c r="E35" s="47">
        <v>32</v>
      </c>
      <c r="F35" s="18"/>
      <c r="G35" s="18"/>
      <c r="H35" s="20"/>
      <c r="I35" s="22"/>
      <c r="J35" s="18" t="str">
        <f t="shared" si="1"/>
        <v>　</v>
      </c>
      <c r="K35" s="18"/>
      <c r="L35" s="20"/>
      <c r="M35" s="20"/>
      <c r="N35" s="20"/>
      <c r="O35" s="24"/>
      <c r="P35" s="129" t="str">
        <f t="shared" si="0"/>
        <v xml:space="preserve"> </v>
      </c>
      <c r="R35" s="66"/>
      <c r="X35" t="s">
        <v>197</v>
      </c>
    </row>
    <row r="36" spans="2:24" ht="12" customHeight="1" x14ac:dyDescent="0.2">
      <c r="B36" s="47">
        <v>23</v>
      </c>
      <c r="C36" s="130" t="s">
        <v>214</v>
      </c>
      <c r="D36" s="35"/>
      <c r="E36" s="47">
        <v>33</v>
      </c>
      <c r="F36" s="18"/>
      <c r="G36" s="18"/>
      <c r="H36" s="20"/>
      <c r="I36" s="22"/>
      <c r="J36" s="18" t="str">
        <f t="shared" si="1"/>
        <v>　</v>
      </c>
      <c r="K36" s="18"/>
      <c r="L36" s="20"/>
      <c r="M36" s="20"/>
      <c r="N36" s="20"/>
      <c r="O36" s="24"/>
      <c r="P36" s="129" t="str">
        <f t="shared" si="0"/>
        <v xml:space="preserve"> </v>
      </c>
      <c r="R36" s="65"/>
      <c r="X36" t="s">
        <v>198</v>
      </c>
    </row>
    <row r="37" spans="2:24" ht="12" customHeight="1" x14ac:dyDescent="0.2">
      <c r="B37" s="47">
        <v>24</v>
      </c>
      <c r="C37" s="68" t="s">
        <v>131</v>
      </c>
      <c r="D37" s="35"/>
      <c r="E37" s="47">
        <v>34</v>
      </c>
      <c r="F37" s="18"/>
      <c r="G37" s="18"/>
      <c r="H37" s="20"/>
      <c r="I37" s="22"/>
      <c r="J37" s="18" t="str">
        <f t="shared" si="1"/>
        <v>　</v>
      </c>
      <c r="K37" s="18"/>
      <c r="L37" s="20"/>
      <c r="M37" s="20"/>
      <c r="N37" s="20"/>
      <c r="O37" s="24"/>
      <c r="P37" s="129" t="str">
        <f t="shared" si="0"/>
        <v xml:space="preserve"> </v>
      </c>
      <c r="R37" s="66"/>
      <c r="X37" t="s">
        <v>199</v>
      </c>
    </row>
    <row r="38" spans="2:24" ht="12" customHeight="1" x14ac:dyDescent="0.2">
      <c r="B38" s="47">
        <v>25</v>
      </c>
      <c r="C38" s="68" t="s">
        <v>132</v>
      </c>
      <c r="D38" s="35"/>
      <c r="E38" s="47">
        <v>35</v>
      </c>
      <c r="F38" s="18"/>
      <c r="G38" s="18"/>
      <c r="H38" s="20"/>
      <c r="I38" s="22"/>
      <c r="J38" s="18" t="str">
        <f t="shared" si="1"/>
        <v>　</v>
      </c>
      <c r="K38" s="18"/>
      <c r="L38" s="20"/>
      <c r="M38" s="20"/>
      <c r="N38" s="20"/>
      <c r="O38" s="24"/>
      <c r="P38" s="129" t="str">
        <f t="shared" si="0"/>
        <v xml:space="preserve"> </v>
      </c>
      <c r="R38" s="64"/>
      <c r="X38" t="s">
        <v>200</v>
      </c>
    </row>
    <row r="39" spans="2:24" ht="12" customHeight="1" x14ac:dyDescent="0.2">
      <c r="B39" s="47">
        <v>26</v>
      </c>
      <c r="C39" s="68" t="s">
        <v>123</v>
      </c>
      <c r="D39" s="35"/>
      <c r="E39" s="47">
        <v>36</v>
      </c>
      <c r="F39" s="18"/>
      <c r="G39" s="18"/>
      <c r="H39" s="20"/>
      <c r="I39" s="22"/>
      <c r="J39" s="18" t="str">
        <f t="shared" si="1"/>
        <v>　</v>
      </c>
      <c r="K39" s="18"/>
      <c r="L39" s="20"/>
      <c r="M39" s="20"/>
      <c r="N39" s="20"/>
      <c r="O39" s="24"/>
      <c r="P39" s="129" t="str">
        <f t="shared" si="0"/>
        <v xml:space="preserve"> </v>
      </c>
      <c r="R39" s="65"/>
      <c r="X39" t="s">
        <v>201</v>
      </c>
    </row>
    <row r="40" spans="2:24" ht="12" customHeight="1" x14ac:dyDescent="0.2">
      <c r="B40" s="47">
        <v>27</v>
      </c>
      <c r="C40" s="68" t="s">
        <v>124</v>
      </c>
      <c r="D40" s="35"/>
      <c r="E40" s="47">
        <v>37</v>
      </c>
      <c r="F40" s="18"/>
      <c r="G40" s="18"/>
      <c r="H40" s="20"/>
      <c r="I40" s="22"/>
      <c r="J40" s="18" t="str">
        <f t="shared" si="1"/>
        <v>　</v>
      </c>
      <c r="K40" s="18"/>
      <c r="L40" s="20"/>
      <c r="M40" s="20"/>
      <c r="N40" s="20"/>
      <c r="O40" s="24"/>
      <c r="P40" s="129" t="str">
        <f t="shared" si="0"/>
        <v xml:space="preserve"> </v>
      </c>
      <c r="R40" s="66"/>
      <c r="X40" t="s">
        <v>202</v>
      </c>
    </row>
    <row r="41" spans="2:24" ht="12" customHeight="1" x14ac:dyDescent="0.2">
      <c r="B41" s="47">
        <v>28</v>
      </c>
      <c r="C41" s="122" t="s">
        <v>125</v>
      </c>
      <c r="D41" s="35"/>
      <c r="E41" s="47">
        <v>38</v>
      </c>
      <c r="F41" s="18"/>
      <c r="G41" s="18"/>
      <c r="H41" s="20"/>
      <c r="I41" s="22"/>
      <c r="J41" s="18" t="str">
        <f t="shared" si="1"/>
        <v>　</v>
      </c>
      <c r="K41" s="18"/>
      <c r="L41" s="20"/>
      <c r="M41" s="20"/>
      <c r="N41" s="20"/>
      <c r="O41" s="24"/>
      <c r="P41" s="129" t="str">
        <f t="shared" si="0"/>
        <v xml:space="preserve"> </v>
      </c>
      <c r="R41" s="65"/>
      <c r="X41" t="s">
        <v>203</v>
      </c>
    </row>
    <row r="42" spans="2:24" ht="12" customHeight="1" x14ac:dyDescent="0.2">
      <c r="B42" s="47">
        <v>29</v>
      </c>
      <c r="C42" s="68" t="s">
        <v>126</v>
      </c>
      <c r="D42" s="35"/>
      <c r="E42" s="47">
        <v>39</v>
      </c>
      <c r="F42" s="18"/>
      <c r="G42" s="18"/>
      <c r="H42" s="20"/>
      <c r="I42" s="22"/>
      <c r="J42" s="18" t="str">
        <f t="shared" si="1"/>
        <v>　</v>
      </c>
      <c r="K42" s="18"/>
      <c r="L42" s="20"/>
      <c r="M42" s="20"/>
      <c r="N42" s="20"/>
      <c r="O42" s="24"/>
      <c r="P42" s="129" t="str">
        <f t="shared" si="0"/>
        <v xml:space="preserve"> </v>
      </c>
      <c r="R42" s="66"/>
      <c r="X42" t="s">
        <v>204</v>
      </c>
    </row>
    <row r="43" spans="2:24" ht="12" customHeight="1" x14ac:dyDescent="0.2">
      <c r="B43" s="47">
        <v>30</v>
      </c>
      <c r="C43" s="68" t="s">
        <v>127</v>
      </c>
      <c r="D43" s="35"/>
      <c r="E43" s="47">
        <v>40</v>
      </c>
      <c r="F43" s="18"/>
      <c r="G43" s="18"/>
      <c r="H43" s="20"/>
      <c r="I43" s="22"/>
      <c r="J43" s="18" t="str">
        <f t="shared" si="1"/>
        <v>　</v>
      </c>
      <c r="K43" s="18"/>
      <c r="L43" s="20"/>
      <c r="M43" s="20"/>
      <c r="N43" s="20"/>
      <c r="O43" s="24"/>
      <c r="P43" s="129" t="str">
        <f t="shared" si="0"/>
        <v xml:space="preserve"> </v>
      </c>
      <c r="R43" s="66"/>
      <c r="X43" t="s">
        <v>205</v>
      </c>
    </row>
    <row r="44" spans="2:24" ht="12" customHeight="1" x14ac:dyDescent="0.2">
      <c r="B44" s="47">
        <v>31</v>
      </c>
      <c r="C44" s="68" t="s">
        <v>128</v>
      </c>
      <c r="D44" s="35"/>
      <c r="E44" s="47">
        <v>41</v>
      </c>
      <c r="F44" s="18"/>
      <c r="G44" s="18"/>
      <c r="H44" s="20"/>
      <c r="I44" s="22"/>
      <c r="J44" s="18" t="str">
        <f t="shared" si="1"/>
        <v>　</v>
      </c>
      <c r="K44" s="18"/>
      <c r="L44" s="20"/>
      <c r="M44" s="20"/>
      <c r="N44" s="20"/>
      <c r="O44" s="24"/>
      <c r="P44" s="129" t="str">
        <f t="shared" si="0"/>
        <v xml:space="preserve"> </v>
      </c>
      <c r="R44" s="66"/>
      <c r="X44" t="s">
        <v>206</v>
      </c>
    </row>
    <row r="45" spans="2:24" ht="12" customHeight="1" x14ac:dyDescent="0.2">
      <c r="B45" s="47">
        <v>32</v>
      </c>
      <c r="C45" s="68"/>
      <c r="D45" s="35"/>
      <c r="E45" s="47">
        <v>42</v>
      </c>
      <c r="F45" s="18"/>
      <c r="G45" s="18"/>
      <c r="H45" s="20"/>
      <c r="I45" s="22"/>
      <c r="J45" s="18" t="str">
        <f t="shared" si="1"/>
        <v>　</v>
      </c>
      <c r="K45" s="18"/>
      <c r="L45" s="20"/>
      <c r="M45" s="20"/>
      <c r="N45" s="20"/>
      <c r="O45" s="24"/>
      <c r="P45" s="129" t="str">
        <f t="shared" si="0"/>
        <v xml:space="preserve"> </v>
      </c>
      <c r="R45" s="66"/>
      <c r="X45" t="s">
        <v>207</v>
      </c>
    </row>
    <row r="46" spans="2:24" ht="12" customHeight="1" x14ac:dyDescent="0.2">
      <c r="B46" s="47">
        <v>33</v>
      </c>
      <c r="C46" s="68"/>
      <c r="D46" s="35"/>
      <c r="E46" s="47">
        <v>43</v>
      </c>
      <c r="F46" s="18"/>
      <c r="G46" s="18"/>
      <c r="H46" s="20"/>
      <c r="I46" s="22"/>
      <c r="J46" s="18" t="str">
        <f t="shared" si="1"/>
        <v>　</v>
      </c>
      <c r="K46" s="18"/>
      <c r="L46" s="20"/>
      <c r="M46" s="20"/>
      <c r="N46" s="20"/>
      <c r="O46" s="24"/>
      <c r="P46" s="129" t="str">
        <f t="shared" si="0"/>
        <v xml:space="preserve"> </v>
      </c>
      <c r="R46" s="66"/>
      <c r="X46" t="s">
        <v>208</v>
      </c>
    </row>
    <row r="47" spans="2:24" ht="12" customHeight="1" x14ac:dyDescent="0.2">
      <c r="B47" s="47">
        <v>34</v>
      </c>
      <c r="C47" s="68"/>
      <c r="D47" s="35"/>
      <c r="E47" s="47">
        <v>44</v>
      </c>
      <c r="F47" s="18"/>
      <c r="G47" s="18"/>
      <c r="H47" s="20"/>
      <c r="I47" s="22"/>
      <c r="J47" s="18" t="str">
        <f t="shared" si="1"/>
        <v>　</v>
      </c>
      <c r="K47" s="18"/>
      <c r="L47" s="20"/>
      <c r="M47" s="20"/>
      <c r="N47" s="20"/>
      <c r="O47" s="24"/>
      <c r="P47" s="129" t="str">
        <f t="shared" si="0"/>
        <v xml:space="preserve"> </v>
      </c>
      <c r="R47" s="64"/>
      <c r="X47" t="s">
        <v>209</v>
      </c>
    </row>
    <row r="48" spans="2:24" ht="12" customHeight="1" x14ac:dyDescent="0.2">
      <c r="B48" s="47">
        <v>35</v>
      </c>
      <c r="C48" s="68"/>
      <c r="D48" s="35"/>
      <c r="E48" s="47">
        <v>45</v>
      </c>
      <c r="F48" s="18"/>
      <c r="G48" s="18"/>
      <c r="H48" s="20"/>
      <c r="I48" s="22"/>
      <c r="J48" s="18" t="str">
        <f t="shared" si="1"/>
        <v>　</v>
      </c>
      <c r="K48" s="18"/>
      <c r="L48" s="20"/>
      <c r="M48" s="20"/>
      <c r="N48" s="20"/>
      <c r="O48" s="24"/>
      <c r="P48" s="129" t="str">
        <f t="shared" si="0"/>
        <v xml:space="preserve"> </v>
      </c>
      <c r="R48" s="65"/>
      <c r="X48" t="s">
        <v>210</v>
      </c>
    </row>
    <row r="49" spans="2:24" ht="12" customHeight="1" x14ac:dyDescent="0.2">
      <c r="B49" s="47">
        <v>36</v>
      </c>
      <c r="C49" s="68"/>
      <c r="D49" s="35"/>
      <c r="E49" s="47">
        <v>46</v>
      </c>
      <c r="F49" s="18"/>
      <c r="G49" s="18"/>
      <c r="H49" s="20"/>
      <c r="I49" s="22"/>
      <c r="J49" s="18" t="str">
        <f t="shared" si="1"/>
        <v>　</v>
      </c>
      <c r="K49" s="18"/>
      <c r="L49" s="20"/>
      <c r="M49" s="20"/>
      <c r="N49" s="20"/>
      <c r="O49" s="24"/>
      <c r="P49" s="129" t="str">
        <f t="shared" si="0"/>
        <v xml:space="preserve"> </v>
      </c>
      <c r="R49" s="66"/>
      <c r="X49" t="s">
        <v>168</v>
      </c>
    </row>
    <row r="50" spans="2:24" ht="12" customHeight="1" x14ac:dyDescent="0.2">
      <c r="B50" s="47">
        <v>37</v>
      </c>
      <c r="C50" s="68"/>
      <c r="D50" s="35"/>
      <c r="E50" s="47">
        <v>47</v>
      </c>
      <c r="F50" s="18"/>
      <c r="G50" s="18"/>
      <c r="H50" s="20"/>
      <c r="I50" s="22"/>
      <c r="J50" s="18" t="str">
        <f t="shared" si="1"/>
        <v>　</v>
      </c>
      <c r="K50" s="18"/>
      <c r="L50" s="20"/>
      <c r="M50" s="20"/>
      <c r="N50" s="20"/>
      <c r="O50" s="24"/>
      <c r="P50" s="129" t="str">
        <f t="shared" si="0"/>
        <v xml:space="preserve"> </v>
      </c>
      <c r="R50" s="65"/>
      <c r="X50" t="s">
        <v>211</v>
      </c>
    </row>
    <row r="51" spans="2:24" ht="12" customHeight="1" x14ac:dyDescent="0.2">
      <c r="B51" s="47">
        <v>38</v>
      </c>
      <c r="C51" s="68"/>
      <c r="D51" s="35"/>
      <c r="E51" s="47">
        <v>48</v>
      </c>
      <c r="F51" s="18"/>
      <c r="G51" s="18"/>
      <c r="H51" s="20"/>
      <c r="I51" s="22"/>
      <c r="J51" s="18" t="str">
        <f t="shared" si="1"/>
        <v>　</v>
      </c>
      <c r="K51" s="18"/>
      <c r="L51" s="20"/>
      <c r="M51" s="20"/>
      <c r="N51" s="20"/>
      <c r="O51" s="24"/>
      <c r="P51" s="129" t="str">
        <f t="shared" si="0"/>
        <v xml:space="preserve"> </v>
      </c>
      <c r="R51" s="66"/>
    </row>
    <row r="52" spans="2:24" ht="12" customHeight="1" x14ac:dyDescent="0.2">
      <c r="B52" s="47">
        <v>39</v>
      </c>
      <c r="C52" s="68"/>
      <c r="D52" s="35"/>
      <c r="E52" s="47">
        <v>49</v>
      </c>
      <c r="F52" s="18"/>
      <c r="G52" s="18"/>
      <c r="H52" s="20"/>
      <c r="I52" s="22"/>
      <c r="J52" s="18" t="str">
        <f t="shared" si="1"/>
        <v>　</v>
      </c>
      <c r="K52" s="18"/>
      <c r="L52" s="20"/>
      <c r="M52" s="20"/>
      <c r="N52" s="20"/>
      <c r="O52" s="24"/>
      <c r="P52" s="129" t="str">
        <f t="shared" si="0"/>
        <v xml:space="preserve"> </v>
      </c>
      <c r="R52" s="66"/>
    </row>
    <row r="53" spans="2:24" ht="12" customHeight="1" thickBot="1" x14ac:dyDescent="0.25">
      <c r="B53" s="48">
        <v>40</v>
      </c>
      <c r="C53" s="123"/>
      <c r="D53" s="35"/>
      <c r="E53" s="48">
        <v>50</v>
      </c>
      <c r="F53" s="132"/>
      <c r="G53" s="41"/>
      <c r="H53" s="42"/>
      <c r="I53" s="43"/>
      <c r="J53" s="41" t="str">
        <f t="shared" si="1"/>
        <v>　</v>
      </c>
      <c r="K53" s="41"/>
      <c r="L53" s="42"/>
      <c r="M53" s="42"/>
      <c r="N53" s="42"/>
      <c r="O53" s="44"/>
      <c r="P53" s="129" t="str">
        <f t="shared" si="0"/>
        <v xml:space="preserve"> </v>
      </c>
      <c r="R53" s="65"/>
    </row>
    <row r="54" spans="2:24" ht="6.75" customHeight="1" thickTop="1" x14ac:dyDescent="0.2">
      <c r="O54" s="12"/>
    </row>
    <row r="55" spans="2:24" ht="16.5" customHeight="1" x14ac:dyDescent="0.2">
      <c r="B55" s="75" t="s">
        <v>218</v>
      </c>
      <c r="C55" s="75"/>
      <c r="D55" s="36"/>
      <c r="E55" s="36"/>
      <c r="F55" s="36"/>
      <c r="G55" s="36"/>
      <c r="H55" s="6"/>
      <c r="I55" s="6"/>
      <c r="J55" s="6"/>
      <c r="K55" s="6"/>
      <c r="L55" s="6"/>
      <c r="M55" s="13"/>
      <c r="N55" s="13"/>
      <c r="O55" s="12"/>
    </row>
    <row r="56" spans="2:24" ht="16.5" customHeight="1" x14ac:dyDescent="0.2">
      <c r="B56" s="2" t="s">
        <v>219</v>
      </c>
      <c r="C56" s="5"/>
      <c r="D56" s="5"/>
      <c r="E56" s="6"/>
      <c r="F56" s="6"/>
      <c r="G56" s="6"/>
      <c r="H56" s="6"/>
      <c r="I56" s="6"/>
      <c r="J56" s="6"/>
      <c r="K56" s="6"/>
      <c r="L56" s="6"/>
      <c r="M56" s="13"/>
      <c r="N56" s="13"/>
      <c r="O56" s="12"/>
    </row>
    <row r="57" spans="2:24" ht="16.5" customHeight="1" x14ac:dyDescent="0.2">
      <c r="B57" s="140" t="s">
        <v>54</v>
      </c>
      <c r="C57" s="140"/>
      <c r="D57" s="6" t="s">
        <v>7</v>
      </c>
      <c r="E57" s="136" t="s">
        <v>114</v>
      </c>
      <c r="F57" s="136"/>
      <c r="G57" s="136"/>
      <c r="H57" s="136"/>
      <c r="I57" s="6" t="s">
        <v>15</v>
      </c>
      <c r="J57" s="6"/>
      <c r="K57" s="6"/>
      <c r="L57" s="6"/>
      <c r="M57" s="76"/>
      <c r="N57" s="125"/>
      <c r="O57" s="12" t="s">
        <v>47</v>
      </c>
    </row>
    <row r="58" spans="2:24" ht="16.5" customHeight="1" x14ac:dyDescent="0.2">
      <c r="B58" s="140" t="s">
        <v>55</v>
      </c>
      <c r="C58" s="140"/>
      <c r="D58" s="6"/>
      <c r="E58" s="137"/>
      <c r="F58" s="137"/>
      <c r="G58" s="137"/>
      <c r="H58" s="6" t="s">
        <v>2</v>
      </c>
      <c r="I58" s="15" t="s">
        <v>18</v>
      </c>
      <c r="J58" s="6"/>
      <c r="K58" s="6"/>
      <c r="L58" s="6"/>
      <c r="M58" s="13"/>
      <c r="N58" s="13"/>
      <c r="O58" s="12" t="s">
        <v>48</v>
      </c>
    </row>
    <row r="59" spans="2:24" ht="8.25" customHeight="1" x14ac:dyDescent="0.2">
      <c r="B59" s="5"/>
      <c r="C59" s="5"/>
      <c r="D59" s="5"/>
      <c r="E59" s="6"/>
      <c r="F59" s="6"/>
      <c r="G59" s="6"/>
      <c r="H59" s="6"/>
      <c r="I59" s="6"/>
      <c r="J59" s="6"/>
      <c r="K59" s="6"/>
      <c r="L59" s="6"/>
      <c r="M59" s="13"/>
      <c r="N59" s="13"/>
      <c r="O59" s="12"/>
    </row>
    <row r="60" spans="2:24" ht="16.5" customHeight="1" x14ac:dyDescent="0.2">
      <c r="B60" s="2" t="s">
        <v>220</v>
      </c>
      <c r="C60" s="5"/>
      <c r="D60" s="5"/>
      <c r="E60" s="6"/>
      <c r="F60" s="6"/>
      <c r="G60" s="6"/>
      <c r="H60" s="6"/>
      <c r="I60" s="6"/>
      <c r="J60" s="6"/>
      <c r="K60" s="6"/>
      <c r="L60" s="6"/>
      <c r="M60" s="13"/>
      <c r="N60" s="13"/>
      <c r="O60" s="12"/>
    </row>
    <row r="61" spans="2:24" ht="16.5" customHeight="1" x14ac:dyDescent="0.2">
      <c r="C61" s="37" t="s">
        <v>8</v>
      </c>
      <c r="E61" s="136"/>
      <c r="F61" s="136"/>
      <c r="G61" s="136"/>
      <c r="H61" s="136"/>
      <c r="J61" s="26" t="s">
        <v>19</v>
      </c>
      <c r="K61" s="141" t="s">
        <v>21</v>
      </c>
      <c r="L61" s="141"/>
      <c r="M61" s="141"/>
      <c r="N61" s="126"/>
      <c r="O61" s="27"/>
    </row>
    <row r="62" spans="2:24" ht="19.5" hidden="1" customHeight="1" x14ac:dyDescent="0.2">
      <c r="B62" s="37" t="s">
        <v>56</v>
      </c>
      <c r="C62" s="37"/>
      <c r="E62" s="77" t="s">
        <v>59</v>
      </c>
      <c r="F62" s="138"/>
      <c r="G62" s="138"/>
      <c r="H62" s="63" t="s">
        <v>57</v>
      </c>
      <c r="I62" s="62" t="s">
        <v>58</v>
      </c>
      <c r="M62" s="12"/>
      <c r="N62" s="12"/>
      <c r="O62" s="12"/>
    </row>
    <row r="63" spans="2:24" ht="16.5" customHeight="1" x14ac:dyDescent="0.25">
      <c r="C63" s="37" t="s">
        <v>22</v>
      </c>
      <c r="E63" s="28">
        <f>IF(C4=1,800,IF(C4=2,800,IF(C4=3,1000,IF(C4=4,1500," "))))</f>
        <v>800</v>
      </c>
      <c r="F63" s="9" t="s">
        <v>9</v>
      </c>
      <c r="G63" s="9"/>
      <c r="H63" s="9" t="s">
        <v>13</v>
      </c>
      <c r="I63" s="8">
        <f>COUNTIF(F4:F53,1)+COUNTIF(F4:F53,2)</f>
        <v>0</v>
      </c>
      <c r="J63" s="7" t="s">
        <v>30</v>
      </c>
      <c r="K63" s="139">
        <f>E63*I63</f>
        <v>0</v>
      </c>
      <c r="L63" s="139"/>
      <c r="M63" s="9" t="s">
        <v>9</v>
      </c>
      <c r="N63" s="9"/>
      <c r="O63" s="12"/>
    </row>
    <row r="64" spans="2:24" ht="16.5" customHeight="1" x14ac:dyDescent="0.25">
      <c r="C64" s="10" t="s">
        <v>12</v>
      </c>
      <c r="E64" s="28">
        <f>IF(C4=1,2000,IF(C4=2,2000,IF(C4=3,2000,IF(C4=4,2000," "))))</f>
        <v>2000</v>
      </c>
      <c r="F64" s="4" t="s">
        <v>9</v>
      </c>
      <c r="G64" s="4"/>
      <c r="H64" s="9" t="s">
        <v>13</v>
      </c>
      <c r="I64" s="8"/>
      <c r="J64" s="3" t="s">
        <v>31</v>
      </c>
      <c r="K64" s="133">
        <f>E64*I64</f>
        <v>0</v>
      </c>
      <c r="L64" s="133"/>
      <c r="M64" s="9" t="s">
        <v>9</v>
      </c>
      <c r="N64" s="9"/>
      <c r="O64" s="12"/>
    </row>
    <row r="65" spans="2:18" ht="16.5" customHeight="1" x14ac:dyDescent="0.25">
      <c r="J65" s="3" t="s">
        <v>14</v>
      </c>
      <c r="K65" s="133">
        <f>K63+K64</f>
        <v>0</v>
      </c>
      <c r="L65" s="133"/>
      <c r="M65" s="9" t="s">
        <v>9</v>
      </c>
      <c r="N65" s="9"/>
      <c r="O65" s="12"/>
    </row>
    <row r="66" spans="2:18" ht="10.75" customHeight="1" x14ac:dyDescent="0.25">
      <c r="B66" s="37"/>
      <c r="C66" s="37"/>
      <c r="E66" s="37"/>
      <c r="F66" s="135"/>
      <c r="G66" s="135"/>
      <c r="H66" s="36"/>
      <c r="I66" s="36"/>
      <c r="J66" s="3"/>
      <c r="K66" s="4"/>
      <c r="L66" s="9"/>
      <c r="M66" s="14"/>
      <c r="N66" s="14"/>
      <c r="O66" s="12"/>
    </row>
    <row r="67" spans="2:18" ht="16.5" customHeight="1" x14ac:dyDescent="0.2">
      <c r="C67" s="40" t="s">
        <v>17</v>
      </c>
      <c r="E67" s="38" t="s">
        <v>26</v>
      </c>
      <c r="F67" s="78"/>
      <c r="G67" s="78"/>
      <c r="H67" s="38" t="s">
        <v>25</v>
      </c>
      <c r="I67" s="78"/>
      <c r="J67" s="78"/>
      <c r="K67" s="142" t="s">
        <v>23</v>
      </c>
      <c r="L67" s="142"/>
      <c r="M67" s="140" t="s">
        <v>24</v>
      </c>
      <c r="N67" s="140"/>
      <c r="O67" s="140"/>
      <c r="P67" s="11"/>
    </row>
    <row r="68" spans="2:18" ht="16.5" customHeight="1" x14ac:dyDescent="0.2">
      <c r="E68" s="39" t="s">
        <v>26</v>
      </c>
      <c r="F68" s="78"/>
      <c r="G68" s="78"/>
      <c r="H68" s="39" t="s">
        <v>25</v>
      </c>
      <c r="I68" s="78"/>
      <c r="J68" s="78"/>
      <c r="K68" s="142"/>
      <c r="L68" s="142"/>
      <c r="M68" s="145"/>
      <c r="N68" s="145"/>
      <c r="O68" s="145"/>
      <c r="P68" s="11"/>
    </row>
    <row r="69" spans="2:18" ht="6" customHeight="1" x14ac:dyDescent="0.2">
      <c r="O69" s="12"/>
    </row>
    <row r="70" spans="2:18" ht="21" customHeight="1" x14ac:dyDescent="0.2">
      <c r="K70" t="s">
        <v>27</v>
      </c>
      <c r="O70" s="12"/>
    </row>
    <row r="71" spans="2:18" ht="21" customHeight="1" x14ac:dyDescent="0.2">
      <c r="O71" s="12"/>
    </row>
    <row r="72" spans="2:18" ht="21" customHeight="1" x14ac:dyDescent="0.2">
      <c r="O72" s="12"/>
    </row>
    <row r="73" spans="2:18" ht="12.5" thickBot="1" x14ac:dyDescent="0.25"/>
    <row r="74" spans="2:18" ht="16.5" x14ac:dyDescent="0.2">
      <c r="E74" s="56"/>
      <c r="F74" s="57" t="s">
        <v>51</v>
      </c>
      <c r="G74" s="51" t="s">
        <v>36</v>
      </c>
      <c r="H74" s="51" t="s">
        <v>37</v>
      </c>
      <c r="I74" s="51" t="s">
        <v>38</v>
      </c>
      <c r="J74" s="51" t="s">
        <v>39</v>
      </c>
      <c r="K74" s="51" t="s">
        <v>49</v>
      </c>
      <c r="L74" s="51" t="s">
        <v>40</v>
      </c>
      <c r="M74" s="51" t="s">
        <v>41</v>
      </c>
      <c r="N74" s="58" t="s">
        <v>42</v>
      </c>
      <c r="O74" s="58" t="s">
        <v>50</v>
      </c>
      <c r="P74" s="58" t="s">
        <v>43</v>
      </c>
      <c r="Q74" s="59" t="s">
        <v>44</v>
      </c>
      <c r="R74" s="59" t="s">
        <v>117</v>
      </c>
    </row>
    <row r="75" spans="2:18" ht="16.5" x14ac:dyDescent="0.2">
      <c r="E75" s="35">
        <f>C4</f>
        <v>1</v>
      </c>
      <c r="F75" s="60">
        <f>M57</f>
        <v>0</v>
      </c>
      <c r="G75" s="52" t="str">
        <f>E57</f>
        <v>　</v>
      </c>
      <c r="H75" s="52">
        <f>E61</f>
        <v>0</v>
      </c>
      <c r="I75" s="53"/>
      <c r="J75" s="53">
        <f>COUNTIF(F4:F53,1)</f>
        <v>0</v>
      </c>
      <c r="K75" s="53">
        <f>COUNTIF(F4:F53,3)</f>
        <v>0</v>
      </c>
      <c r="L75" s="53"/>
      <c r="M75" s="53"/>
      <c r="N75" s="53">
        <f>COUNTIF(F4:F53,2)</f>
        <v>0</v>
      </c>
      <c r="O75" s="53">
        <f>COUNTIF(F4:F53,4)</f>
        <v>0</v>
      </c>
      <c r="P75" s="54"/>
      <c r="Q75" s="55">
        <f>SUM(I75,M75)</f>
        <v>0</v>
      </c>
      <c r="R75" s="55">
        <f>SUM(J75,N75)</f>
        <v>0</v>
      </c>
    </row>
    <row r="76" spans="2:18" x14ac:dyDescent="0.2">
      <c r="F76" t="s">
        <v>53</v>
      </c>
    </row>
  </sheetData>
  <mergeCells count="17">
    <mergeCell ref="K65:L65"/>
    <mergeCell ref="K63:L63"/>
    <mergeCell ref="B58:C58"/>
    <mergeCell ref="K61:M61"/>
    <mergeCell ref="K67:L68"/>
    <mergeCell ref="M67:O68"/>
    <mergeCell ref="F66:G66"/>
    <mergeCell ref="K64:L64"/>
    <mergeCell ref="C1:N1"/>
    <mergeCell ref="B2:B4"/>
    <mergeCell ref="E57:H57"/>
    <mergeCell ref="E58:G58"/>
    <mergeCell ref="E61:H61"/>
    <mergeCell ref="F62:G62"/>
    <mergeCell ref="B6:C6"/>
    <mergeCell ref="B7:C7"/>
    <mergeCell ref="B57:C57"/>
  </mergeCells>
  <phoneticPr fontId="2"/>
  <dataValidations count="4">
    <dataValidation type="list" allowBlank="1" showInputMessage="1" showErrorMessage="1" sqref="K4:K53" xr:uid="{0A7E457E-D0C9-4311-8F52-31CFACA0B62B}">
      <formula1>$W$4:$W$9</formula1>
    </dataValidation>
    <dataValidation type="list" allowBlank="1" showInputMessage="1" showErrorMessage="1" sqref="N4:N53" xr:uid="{E7B218F5-320D-4DC9-A785-914B4CEACD96}">
      <formula1>$X$4:$X$50</formula1>
    </dataValidation>
    <dataValidation type="list" allowBlank="1" showInputMessage="1" showErrorMessage="1" sqref="O4:O53" xr:uid="{C6D4EB2E-6323-4475-9BE2-562269E42660}">
      <formula1>$W$11:$W$20</formula1>
    </dataValidation>
    <dataValidation type="list" allowBlank="1" showInputMessage="1" showErrorMessage="1" sqref="F4:F53" xr:uid="{2019C08B-8E0D-4A9A-97AD-DCC29A0C67CB}">
      <formula1>$W$4:$W$8</formula1>
    </dataValidation>
  </dataValidations>
  <printOptions horizontalCentered="1" verticalCentered="1"/>
  <pageMargins left="0.19685039370078741" right="0.19685039370078741" top="0" bottom="0" header="0" footer="0"/>
  <pageSetup paperSize="9" scale="80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71DE-15E2-4631-83CE-DE5B35985701}">
  <dimension ref="B1:X76"/>
  <sheetViews>
    <sheetView view="pageBreakPreview" zoomScaleNormal="100" zoomScaleSheetLayoutView="100" workbookViewId="0">
      <selection activeCell="F20" sqref="F20"/>
    </sheetView>
  </sheetViews>
  <sheetFormatPr defaultRowHeight="12" x14ac:dyDescent="0.2"/>
  <cols>
    <col min="1" max="1" width="1.296875" customWidth="1"/>
    <col min="2" max="2" width="5.09765625" customWidth="1"/>
    <col min="3" max="3" width="20.09765625" customWidth="1"/>
    <col min="4" max="4" width="1" customWidth="1"/>
    <col min="5" max="5" width="11.8984375" bestFit="1" customWidth="1"/>
    <col min="6" max="7" width="5.19921875" customWidth="1"/>
    <col min="8" max="9" width="10" customWidth="1"/>
    <col min="10" max="10" width="16.19921875" customWidth="1"/>
    <col min="11" max="11" width="6.09765625" customWidth="1"/>
    <col min="12" max="12" width="8.296875" customWidth="1"/>
    <col min="13" max="13" width="8.59765625" customWidth="1"/>
    <col min="14" max="14" width="11.69921875" bestFit="1" customWidth="1"/>
    <col min="15" max="15" width="6.69921875" customWidth="1"/>
    <col min="16" max="16" width="14.8984375" customWidth="1"/>
    <col min="17" max="17" width="5.8984375" customWidth="1"/>
    <col min="18" max="18" width="10.8984375" customWidth="1"/>
    <col min="23" max="24" width="0" hidden="1" customWidth="1"/>
  </cols>
  <sheetData>
    <row r="1" spans="2:24" s="25" customFormat="1" ht="21" customHeight="1" x14ac:dyDescent="0.3">
      <c r="B1" s="29" t="s">
        <v>122</v>
      </c>
      <c r="C1" s="134" t="s">
        <v>212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29"/>
    </row>
    <row r="2" spans="2:24" ht="6" customHeight="1" thickBot="1" x14ac:dyDescent="0.25">
      <c r="B2" s="135"/>
      <c r="O2" s="12"/>
    </row>
    <row r="3" spans="2:24" s="1" customFormat="1" ht="13" thickTop="1" thickBot="1" x14ac:dyDescent="0.25">
      <c r="B3" s="135"/>
      <c r="C3" s="61" t="s">
        <v>45</v>
      </c>
      <c r="D3" s="34"/>
      <c r="E3" s="45" t="s">
        <v>10</v>
      </c>
      <c r="F3" s="70" t="s">
        <v>35</v>
      </c>
      <c r="G3" s="70" t="s">
        <v>6</v>
      </c>
      <c r="H3" s="71" t="s">
        <v>4</v>
      </c>
      <c r="I3" s="72" t="s">
        <v>5</v>
      </c>
      <c r="J3" s="73" t="s">
        <v>60</v>
      </c>
      <c r="K3" s="70" t="s">
        <v>0</v>
      </c>
      <c r="L3" s="74" t="s">
        <v>11</v>
      </c>
      <c r="M3" s="74" t="s">
        <v>16</v>
      </c>
      <c r="N3" s="128" t="s">
        <v>20</v>
      </c>
      <c r="O3" s="127" t="s">
        <v>133</v>
      </c>
    </row>
    <row r="4" spans="2:24" ht="12" customHeight="1" thickTop="1" thickBot="1" x14ac:dyDescent="0.25">
      <c r="B4" s="135"/>
      <c r="C4" s="69">
        <v>1</v>
      </c>
      <c r="D4" s="35"/>
      <c r="E4" s="46">
        <v>1</v>
      </c>
      <c r="F4" s="17">
        <v>1</v>
      </c>
      <c r="G4" s="17">
        <v>222</v>
      </c>
      <c r="H4" s="19" t="s">
        <v>221</v>
      </c>
      <c r="I4" s="21" t="s">
        <v>222</v>
      </c>
      <c r="J4" s="17" t="s">
        <v>224</v>
      </c>
      <c r="K4" s="17">
        <v>5</v>
      </c>
      <c r="L4" s="19">
        <v>8</v>
      </c>
      <c r="M4" s="19">
        <v>13.11</v>
      </c>
      <c r="N4" s="19" t="s">
        <v>178</v>
      </c>
      <c r="O4" s="23"/>
      <c r="P4" s="129" t="str">
        <f>IF(L4=0," ",VLOOKUP(L4,$B$14:$C$83,2))</f>
        <v>小学男子100m(5年)</v>
      </c>
      <c r="Q4" t="s">
        <v>134</v>
      </c>
      <c r="W4">
        <v>1</v>
      </c>
      <c r="X4" t="s">
        <v>157</v>
      </c>
    </row>
    <row r="5" spans="2:24" ht="12" customHeight="1" x14ac:dyDescent="0.2">
      <c r="C5" t="s">
        <v>46</v>
      </c>
      <c r="D5" s="35"/>
      <c r="E5" s="47">
        <v>2</v>
      </c>
      <c r="F5" s="18">
        <v>1</v>
      </c>
      <c r="G5" s="18">
        <v>223</v>
      </c>
      <c r="H5" s="20" t="s">
        <v>225</v>
      </c>
      <c r="I5" s="22" t="s">
        <v>226</v>
      </c>
      <c r="J5" s="18" t="str">
        <f>$J$4</f>
        <v>アストリンケージ</v>
      </c>
      <c r="K5" s="18">
        <v>4</v>
      </c>
      <c r="L5" s="20">
        <v>7</v>
      </c>
      <c r="M5" s="20">
        <v>13.55</v>
      </c>
      <c r="N5" s="20" t="s">
        <v>178</v>
      </c>
      <c r="O5" s="24"/>
      <c r="P5" s="129" t="str">
        <f t="shared" ref="P5:P53" si="0">IF(L5=0," ",VLOOKUP(L5,$B$14:$C$83,2))</f>
        <v>小学男子80m(4年)</v>
      </c>
      <c r="Q5" s="124" t="s">
        <v>135</v>
      </c>
      <c r="R5" t="s">
        <v>136</v>
      </c>
      <c r="W5">
        <v>2</v>
      </c>
      <c r="X5" t="s">
        <v>169</v>
      </c>
    </row>
    <row r="6" spans="2:24" ht="12" customHeight="1" thickBot="1" x14ac:dyDescent="0.25">
      <c r="B6" s="135" t="s">
        <v>52</v>
      </c>
      <c r="C6" s="135"/>
      <c r="D6" s="35"/>
      <c r="E6" s="47">
        <v>3</v>
      </c>
      <c r="F6" s="18">
        <v>1</v>
      </c>
      <c r="G6" s="18">
        <v>224</v>
      </c>
      <c r="H6" s="20" t="s">
        <v>227</v>
      </c>
      <c r="I6" s="22" t="s">
        <v>228</v>
      </c>
      <c r="J6" s="18" t="str">
        <f t="shared" ref="J6:J53" si="1">$J$4</f>
        <v>アストリンケージ</v>
      </c>
      <c r="K6" s="18">
        <v>3</v>
      </c>
      <c r="L6" s="20">
        <v>6</v>
      </c>
      <c r="M6" s="20">
        <v>13.78</v>
      </c>
      <c r="N6" s="20" t="s">
        <v>178</v>
      </c>
      <c r="O6" s="24"/>
      <c r="P6" s="129" t="str">
        <f t="shared" si="0"/>
        <v>小学男子80m(3年)</v>
      </c>
      <c r="Q6" s="124" t="s">
        <v>137</v>
      </c>
      <c r="R6" t="s">
        <v>138</v>
      </c>
      <c r="W6">
        <v>3</v>
      </c>
      <c r="X6" t="s">
        <v>170</v>
      </c>
    </row>
    <row r="7" spans="2:24" ht="12" customHeight="1" thickTop="1" x14ac:dyDescent="0.2">
      <c r="B7" s="143" t="s">
        <v>32</v>
      </c>
      <c r="C7" s="144"/>
      <c r="D7" s="35"/>
      <c r="E7" s="47">
        <v>4</v>
      </c>
      <c r="F7" s="18">
        <v>1</v>
      </c>
      <c r="G7" s="18">
        <v>225</v>
      </c>
      <c r="H7" s="20" t="s">
        <v>229</v>
      </c>
      <c r="I7" s="22" t="s">
        <v>230</v>
      </c>
      <c r="J7" s="18" t="str">
        <f t="shared" si="1"/>
        <v>アストリンケージ</v>
      </c>
      <c r="K7" s="18">
        <v>3</v>
      </c>
      <c r="L7" s="20">
        <v>6</v>
      </c>
      <c r="M7" s="20">
        <v>12.11</v>
      </c>
      <c r="N7" s="20" t="s">
        <v>178</v>
      </c>
      <c r="O7" s="24"/>
      <c r="P7" s="129" t="str">
        <f t="shared" si="0"/>
        <v>小学男子80m(3年)</v>
      </c>
      <c r="Q7" s="124" t="s">
        <v>139</v>
      </c>
      <c r="R7" t="s">
        <v>140</v>
      </c>
      <c r="W7">
        <v>4</v>
      </c>
      <c r="X7" t="s">
        <v>171</v>
      </c>
    </row>
    <row r="8" spans="2:24" ht="12" customHeight="1" x14ac:dyDescent="0.2">
      <c r="B8" s="30">
        <v>1</v>
      </c>
      <c r="C8" s="32" t="s">
        <v>28</v>
      </c>
      <c r="D8" s="35"/>
      <c r="E8" s="47">
        <v>5</v>
      </c>
      <c r="F8" s="18">
        <v>1</v>
      </c>
      <c r="G8" s="18">
        <v>226</v>
      </c>
      <c r="H8" s="20" t="s">
        <v>231</v>
      </c>
      <c r="I8" s="22" t="s">
        <v>232</v>
      </c>
      <c r="J8" s="18" t="str">
        <f t="shared" si="1"/>
        <v>アストリンケージ</v>
      </c>
      <c r="K8" s="18">
        <v>6</v>
      </c>
      <c r="L8" s="20">
        <v>10</v>
      </c>
      <c r="M8" s="20" t="s">
        <v>233</v>
      </c>
      <c r="N8" s="20" t="s">
        <v>178</v>
      </c>
      <c r="O8" s="24"/>
      <c r="P8" s="129" t="str">
        <f t="shared" si="0"/>
        <v>小学男子800m</v>
      </c>
      <c r="Q8" s="124" t="s">
        <v>141</v>
      </c>
      <c r="R8" t="s">
        <v>142</v>
      </c>
      <c r="W8">
        <v>5</v>
      </c>
      <c r="X8" t="s">
        <v>172</v>
      </c>
    </row>
    <row r="9" spans="2:24" ht="12" customHeight="1" x14ac:dyDescent="0.2">
      <c r="B9" s="30">
        <v>2</v>
      </c>
      <c r="C9" s="32" t="s">
        <v>29</v>
      </c>
      <c r="D9" s="35"/>
      <c r="E9" s="47">
        <v>6</v>
      </c>
      <c r="F9" s="18">
        <v>1</v>
      </c>
      <c r="G9" s="18">
        <v>227</v>
      </c>
      <c r="H9" s="20" t="s">
        <v>234</v>
      </c>
      <c r="I9" s="22" t="s">
        <v>235</v>
      </c>
      <c r="J9" s="18" t="str">
        <f t="shared" si="1"/>
        <v>アストリンケージ</v>
      </c>
      <c r="K9" s="18"/>
      <c r="L9" s="20">
        <v>3</v>
      </c>
      <c r="M9" s="20">
        <v>8.23</v>
      </c>
      <c r="N9" s="20" t="s">
        <v>178</v>
      </c>
      <c r="O9" s="24"/>
      <c r="P9" s="129" t="str">
        <f t="shared" si="0"/>
        <v>キンダー男子25m</v>
      </c>
      <c r="Q9" s="124" t="s">
        <v>143</v>
      </c>
      <c r="R9" t="s">
        <v>144</v>
      </c>
      <c r="W9">
        <v>6</v>
      </c>
      <c r="X9" t="s">
        <v>173</v>
      </c>
    </row>
    <row r="10" spans="2:24" ht="12" customHeight="1" x14ac:dyDescent="0.2">
      <c r="B10" s="49">
        <v>3</v>
      </c>
      <c r="C10" s="50" t="s">
        <v>33</v>
      </c>
      <c r="D10" s="35"/>
      <c r="E10" s="47">
        <v>7</v>
      </c>
      <c r="F10" s="18">
        <v>2</v>
      </c>
      <c r="G10" s="18">
        <v>228</v>
      </c>
      <c r="H10" s="20" t="s">
        <v>236</v>
      </c>
      <c r="I10" s="22" t="s">
        <v>237</v>
      </c>
      <c r="J10" s="18" t="str">
        <f t="shared" si="1"/>
        <v>アストリンケージ</v>
      </c>
      <c r="K10" s="18">
        <v>6</v>
      </c>
      <c r="L10" s="20">
        <v>29</v>
      </c>
      <c r="M10" s="20">
        <v>12.31</v>
      </c>
      <c r="N10" s="20" t="s">
        <v>178</v>
      </c>
      <c r="O10" s="24"/>
      <c r="P10" s="129" t="str">
        <f t="shared" si="0"/>
        <v>小学女子100m(6年)</v>
      </c>
      <c r="Q10" s="124" t="s">
        <v>145</v>
      </c>
      <c r="R10" t="s">
        <v>146</v>
      </c>
      <c r="X10" t="s">
        <v>174</v>
      </c>
    </row>
    <row r="11" spans="2:24" ht="12" customHeight="1" thickBot="1" x14ac:dyDescent="0.25">
      <c r="B11" s="31">
        <v>4</v>
      </c>
      <c r="C11" s="33" t="s">
        <v>34</v>
      </c>
      <c r="D11" s="35"/>
      <c r="E11" s="47">
        <v>8</v>
      </c>
      <c r="F11" s="18">
        <v>2</v>
      </c>
      <c r="G11" s="18">
        <v>229</v>
      </c>
      <c r="H11" s="20" t="s">
        <v>238</v>
      </c>
      <c r="I11" s="22" t="s">
        <v>239</v>
      </c>
      <c r="J11" s="18" t="str">
        <f t="shared" si="1"/>
        <v>アストリンケージ</v>
      </c>
      <c r="K11" s="18">
        <v>5</v>
      </c>
      <c r="L11" s="20">
        <v>28</v>
      </c>
      <c r="M11" s="20">
        <v>12.45</v>
      </c>
      <c r="N11" s="20" t="s">
        <v>178</v>
      </c>
      <c r="O11" s="24"/>
      <c r="P11" s="129" t="str">
        <f t="shared" si="0"/>
        <v>小学女子100m(5年)</v>
      </c>
      <c r="Q11" s="124" t="s">
        <v>147</v>
      </c>
      <c r="R11" t="s">
        <v>148</v>
      </c>
      <c r="W11" t="s">
        <v>158</v>
      </c>
      <c r="X11" t="s">
        <v>175</v>
      </c>
    </row>
    <row r="12" spans="2:24" ht="12" customHeight="1" thickTop="1" thickBot="1" x14ac:dyDescent="0.25">
      <c r="B12" s="31">
        <v>5</v>
      </c>
      <c r="C12" s="33" t="s">
        <v>213</v>
      </c>
      <c r="D12" s="35"/>
      <c r="E12" s="47">
        <v>9</v>
      </c>
      <c r="F12" s="18">
        <v>2</v>
      </c>
      <c r="G12" s="18">
        <v>230</v>
      </c>
      <c r="H12" s="20" t="s">
        <v>240</v>
      </c>
      <c r="I12" s="22" t="s">
        <v>241</v>
      </c>
      <c r="J12" s="18" t="str">
        <f t="shared" si="1"/>
        <v>アストリンケージ</v>
      </c>
      <c r="K12" s="18">
        <v>5</v>
      </c>
      <c r="L12" s="20">
        <v>30</v>
      </c>
      <c r="M12" s="20" t="s">
        <v>242</v>
      </c>
      <c r="N12" s="20" t="s">
        <v>178</v>
      </c>
      <c r="O12" s="24"/>
      <c r="P12" s="129" t="str">
        <f t="shared" si="0"/>
        <v>小学女子800m</v>
      </c>
      <c r="Q12" s="124" t="s">
        <v>149</v>
      </c>
      <c r="R12" t="s">
        <v>150</v>
      </c>
      <c r="W12" t="s">
        <v>159</v>
      </c>
      <c r="X12" t="s">
        <v>176</v>
      </c>
    </row>
    <row r="13" spans="2:24" ht="12" customHeight="1" thickTop="1" thickBot="1" x14ac:dyDescent="0.25">
      <c r="B13" s="45" t="s">
        <v>3</v>
      </c>
      <c r="C13" s="16" t="s">
        <v>1</v>
      </c>
      <c r="D13" s="35"/>
      <c r="E13" s="47">
        <v>10</v>
      </c>
      <c r="F13" s="18">
        <v>2</v>
      </c>
      <c r="G13" s="18">
        <v>231</v>
      </c>
      <c r="H13" s="20" t="s">
        <v>243</v>
      </c>
      <c r="I13" s="22" t="s">
        <v>244</v>
      </c>
      <c r="J13" s="18" t="str">
        <f t="shared" si="1"/>
        <v>アストリンケージ</v>
      </c>
      <c r="K13" s="18">
        <v>4</v>
      </c>
      <c r="L13" s="20">
        <v>27</v>
      </c>
      <c r="M13" s="20">
        <v>13.68</v>
      </c>
      <c r="N13" s="20" t="s">
        <v>178</v>
      </c>
      <c r="O13" s="24"/>
      <c r="P13" s="129" t="str">
        <f t="shared" si="0"/>
        <v>小学女子80m(4年)</v>
      </c>
      <c r="Q13" s="124" t="s">
        <v>151</v>
      </c>
      <c r="R13" t="s">
        <v>152</v>
      </c>
      <c r="W13" t="s">
        <v>161</v>
      </c>
      <c r="X13" t="s">
        <v>177</v>
      </c>
    </row>
    <row r="14" spans="2:24" ht="12" customHeight="1" thickTop="1" x14ac:dyDescent="0.2">
      <c r="B14" s="46">
        <v>1</v>
      </c>
      <c r="C14" s="67"/>
      <c r="D14" s="35"/>
      <c r="E14" s="47">
        <v>11</v>
      </c>
      <c r="F14" s="18">
        <v>2</v>
      </c>
      <c r="G14" s="18">
        <v>232</v>
      </c>
      <c r="H14" s="20" t="s">
        <v>245</v>
      </c>
      <c r="I14" s="22" t="s">
        <v>246</v>
      </c>
      <c r="J14" s="18" t="str">
        <f t="shared" si="1"/>
        <v>アストリンケージ</v>
      </c>
      <c r="K14" s="18">
        <v>4</v>
      </c>
      <c r="L14" s="20">
        <v>27</v>
      </c>
      <c r="M14" s="20">
        <v>13.87</v>
      </c>
      <c r="N14" s="20" t="s">
        <v>178</v>
      </c>
      <c r="O14" s="24"/>
      <c r="P14" s="129" t="str">
        <f t="shared" si="0"/>
        <v>小学女子80m(4年)</v>
      </c>
      <c r="Q14" s="124" t="s">
        <v>153</v>
      </c>
      <c r="R14" t="s">
        <v>154</v>
      </c>
      <c r="W14" t="s">
        <v>162</v>
      </c>
      <c r="X14" t="s">
        <v>178</v>
      </c>
    </row>
    <row r="15" spans="2:24" ht="12" customHeight="1" x14ac:dyDescent="0.2">
      <c r="B15" s="47">
        <v>2</v>
      </c>
      <c r="C15" s="68"/>
      <c r="D15" s="35"/>
      <c r="E15" s="47">
        <v>12</v>
      </c>
      <c r="F15" s="18">
        <v>2</v>
      </c>
      <c r="G15" s="18">
        <v>233</v>
      </c>
      <c r="H15" s="20" t="s">
        <v>247</v>
      </c>
      <c r="I15" s="22" t="s">
        <v>248</v>
      </c>
      <c r="J15" s="18" t="str">
        <f t="shared" si="1"/>
        <v>アストリンケージ</v>
      </c>
      <c r="K15" s="18">
        <v>4</v>
      </c>
      <c r="L15" s="20">
        <v>30</v>
      </c>
      <c r="M15" s="20" t="s">
        <v>249</v>
      </c>
      <c r="N15" s="20" t="s">
        <v>178</v>
      </c>
      <c r="O15" s="24"/>
      <c r="P15" s="129" t="str">
        <f t="shared" si="0"/>
        <v>小学女子800m</v>
      </c>
      <c r="Q15" s="124" t="s">
        <v>155</v>
      </c>
      <c r="R15" t="s">
        <v>156</v>
      </c>
      <c r="W15" t="s">
        <v>163</v>
      </c>
      <c r="X15" t="s">
        <v>179</v>
      </c>
    </row>
    <row r="16" spans="2:24" ht="12" customHeight="1" x14ac:dyDescent="0.2">
      <c r="B16" s="47">
        <v>3</v>
      </c>
      <c r="C16" s="130" t="s">
        <v>215</v>
      </c>
      <c r="D16" s="35"/>
      <c r="E16" s="47">
        <v>13</v>
      </c>
      <c r="F16" s="18">
        <v>3</v>
      </c>
      <c r="G16" s="18">
        <v>222</v>
      </c>
      <c r="H16" s="20" t="s">
        <v>221</v>
      </c>
      <c r="I16" s="22" t="s">
        <v>222</v>
      </c>
      <c r="J16" s="18" t="s">
        <v>223</v>
      </c>
      <c r="K16" s="18">
        <v>5</v>
      </c>
      <c r="L16" s="20">
        <v>8</v>
      </c>
      <c r="M16" s="20">
        <v>59.87</v>
      </c>
      <c r="N16" s="20" t="s">
        <v>178</v>
      </c>
      <c r="O16" s="24" t="s">
        <v>158</v>
      </c>
      <c r="P16" s="129" t="str">
        <f t="shared" si="0"/>
        <v>小学男子100m(5年)</v>
      </c>
      <c r="R16" s="65"/>
      <c r="W16" t="s">
        <v>164</v>
      </c>
      <c r="X16" t="s">
        <v>180</v>
      </c>
    </row>
    <row r="17" spans="2:24" ht="12" customHeight="1" x14ac:dyDescent="0.2">
      <c r="B17" s="47">
        <v>4</v>
      </c>
      <c r="C17" s="68" t="s">
        <v>129</v>
      </c>
      <c r="D17" s="35"/>
      <c r="E17" s="47">
        <v>14</v>
      </c>
      <c r="F17" s="18">
        <v>3</v>
      </c>
      <c r="G17" s="18">
        <v>223</v>
      </c>
      <c r="H17" s="20" t="s">
        <v>225</v>
      </c>
      <c r="I17" s="22" t="s">
        <v>226</v>
      </c>
      <c r="J17" s="18" t="s">
        <v>223</v>
      </c>
      <c r="K17" s="18">
        <v>4</v>
      </c>
      <c r="L17" s="20">
        <v>7</v>
      </c>
      <c r="M17" s="20">
        <v>59.87</v>
      </c>
      <c r="N17" s="20" t="s">
        <v>178</v>
      </c>
      <c r="O17" s="24" t="s">
        <v>158</v>
      </c>
      <c r="P17" s="129" t="str">
        <f t="shared" si="0"/>
        <v>小学男子80m(4年)</v>
      </c>
      <c r="R17" s="66"/>
      <c r="W17" t="s">
        <v>165</v>
      </c>
      <c r="X17" t="s">
        <v>160</v>
      </c>
    </row>
    <row r="18" spans="2:24" ht="12" customHeight="1" x14ac:dyDescent="0.2">
      <c r="B18" s="47">
        <v>5</v>
      </c>
      <c r="C18" s="68" t="s">
        <v>130</v>
      </c>
      <c r="D18" s="35"/>
      <c r="E18" s="47">
        <v>15</v>
      </c>
      <c r="F18" s="18">
        <v>3</v>
      </c>
      <c r="G18" s="18">
        <v>224</v>
      </c>
      <c r="H18" s="20" t="s">
        <v>227</v>
      </c>
      <c r="I18" s="22" t="s">
        <v>228</v>
      </c>
      <c r="J18" s="18" t="s">
        <v>223</v>
      </c>
      <c r="K18" s="18">
        <v>3</v>
      </c>
      <c r="L18" s="20">
        <v>6</v>
      </c>
      <c r="M18" s="20">
        <v>59.87</v>
      </c>
      <c r="N18" s="20" t="s">
        <v>178</v>
      </c>
      <c r="O18" s="24" t="s">
        <v>158</v>
      </c>
      <c r="P18" s="129" t="str">
        <f t="shared" si="0"/>
        <v>小学男子80m(3年)</v>
      </c>
      <c r="R18" s="65"/>
      <c r="W18" t="s">
        <v>166</v>
      </c>
      <c r="X18" t="s">
        <v>181</v>
      </c>
    </row>
    <row r="19" spans="2:24" ht="12" customHeight="1" x14ac:dyDescent="0.2">
      <c r="B19" s="47">
        <v>6</v>
      </c>
      <c r="C19" s="68" t="s">
        <v>118</v>
      </c>
      <c r="D19" s="35"/>
      <c r="E19" s="47">
        <v>16</v>
      </c>
      <c r="F19" s="18">
        <v>3</v>
      </c>
      <c r="G19" s="18">
        <v>225</v>
      </c>
      <c r="H19" s="20" t="s">
        <v>229</v>
      </c>
      <c r="I19" s="22" t="s">
        <v>230</v>
      </c>
      <c r="J19" s="18" t="s">
        <v>223</v>
      </c>
      <c r="K19" s="18">
        <v>3</v>
      </c>
      <c r="L19" s="20">
        <v>6</v>
      </c>
      <c r="M19" s="20">
        <v>59.87</v>
      </c>
      <c r="N19" s="20" t="s">
        <v>178</v>
      </c>
      <c r="O19" s="24" t="s">
        <v>158</v>
      </c>
      <c r="P19" s="129" t="str">
        <f t="shared" si="0"/>
        <v>小学男子80m(3年)</v>
      </c>
      <c r="R19" s="66"/>
      <c r="W19" t="s">
        <v>165</v>
      </c>
      <c r="X19" t="s">
        <v>182</v>
      </c>
    </row>
    <row r="20" spans="2:24" ht="12" customHeight="1" x14ac:dyDescent="0.2">
      <c r="B20" s="47">
        <v>7</v>
      </c>
      <c r="C20" s="68" t="s">
        <v>119</v>
      </c>
      <c r="D20" s="35"/>
      <c r="E20" s="47">
        <v>17</v>
      </c>
      <c r="F20" s="18">
        <v>4</v>
      </c>
      <c r="G20" s="18"/>
      <c r="H20" s="20"/>
      <c r="I20" s="22"/>
      <c r="J20" s="18" t="str">
        <f t="shared" si="1"/>
        <v>アストリンケージ</v>
      </c>
      <c r="K20" s="18"/>
      <c r="L20" s="20"/>
      <c r="M20" s="20"/>
      <c r="N20" s="20"/>
      <c r="O20" s="24"/>
      <c r="P20" s="129" t="str">
        <f t="shared" si="0"/>
        <v xml:space="preserve"> </v>
      </c>
      <c r="R20" s="65"/>
      <c r="W20" t="s">
        <v>166</v>
      </c>
      <c r="X20" t="s">
        <v>183</v>
      </c>
    </row>
    <row r="21" spans="2:24" ht="12" customHeight="1" x14ac:dyDescent="0.2">
      <c r="B21" s="47">
        <v>8</v>
      </c>
      <c r="C21" s="68" t="s">
        <v>120</v>
      </c>
      <c r="D21" s="35"/>
      <c r="E21" s="47">
        <v>18</v>
      </c>
      <c r="F21" s="18"/>
      <c r="G21" s="18"/>
      <c r="H21" s="20"/>
      <c r="I21" s="22"/>
      <c r="J21" s="18" t="str">
        <f t="shared" si="1"/>
        <v>アストリンケージ</v>
      </c>
      <c r="K21" s="18"/>
      <c r="L21" s="20"/>
      <c r="M21" s="20"/>
      <c r="N21" s="20"/>
      <c r="O21" s="24"/>
      <c r="P21" s="129" t="str">
        <f t="shared" si="0"/>
        <v xml:space="preserve"> </v>
      </c>
      <c r="R21" s="66"/>
      <c r="X21" t="s">
        <v>184</v>
      </c>
    </row>
    <row r="22" spans="2:24" ht="12" customHeight="1" x14ac:dyDescent="0.2">
      <c r="B22" s="47">
        <v>9</v>
      </c>
      <c r="C22" s="68" t="s">
        <v>121</v>
      </c>
      <c r="D22" s="35"/>
      <c r="E22" s="47">
        <v>19</v>
      </c>
      <c r="F22" s="18"/>
      <c r="G22" s="18"/>
      <c r="H22" s="20"/>
      <c r="I22" s="22"/>
      <c r="J22" s="18" t="str">
        <f t="shared" si="1"/>
        <v>アストリンケージ</v>
      </c>
      <c r="K22" s="18"/>
      <c r="L22" s="20"/>
      <c r="M22" s="20"/>
      <c r="N22" s="20"/>
      <c r="O22" s="24"/>
      <c r="P22" s="129" t="str">
        <f t="shared" si="0"/>
        <v xml:space="preserve"> </v>
      </c>
      <c r="R22" s="64"/>
      <c r="X22" t="s">
        <v>185</v>
      </c>
    </row>
    <row r="23" spans="2:24" ht="12" customHeight="1" x14ac:dyDescent="0.2">
      <c r="B23" s="47">
        <v>10</v>
      </c>
      <c r="C23" s="68" t="s">
        <v>116</v>
      </c>
      <c r="D23" s="35"/>
      <c r="E23" s="47">
        <v>20</v>
      </c>
      <c r="F23" s="18"/>
      <c r="G23" s="18"/>
      <c r="H23" s="20"/>
      <c r="I23" s="22"/>
      <c r="J23" s="18" t="str">
        <f t="shared" si="1"/>
        <v>アストリンケージ</v>
      </c>
      <c r="K23" s="18"/>
      <c r="L23" s="20"/>
      <c r="M23" s="20"/>
      <c r="N23" s="20"/>
      <c r="O23" s="24"/>
      <c r="P23" s="129" t="str">
        <f t="shared" si="0"/>
        <v xml:space="preserve"> </v>
      </c>
      <c r="R23" s="65"/>
      <c r="X23" t="s">
        <v>186</v>
      </c>
    </row>
    <row r="24" spans="2:24" ht="12" customHeight="1" x14ac:dyDescent="0.2">
      <c r="B24" s="47">
        <v>11</v>
      </c>
      <c r="C24" s="68" t="s">
        <v>216</v>
      </c>
      <c r="D24" s="35"/>
      <c r="E24" s="47">
        <v>21</v>
      </c>
      <c r="F24" s="18"/>
      <c r="G24" s="18"/>
      <c r="H24" s="20"/>
      <c r="I24" s="22"/>
      <c r="J24" s="18" t="str">
        <f t="shared" si="1"/>
        <v>アストリンケージ</v>
      </c>
      <c r="K24" s="18"/>
      <c r="L24" s="20"/>
      <c r="M24" s="20"/>
      <c r="N24" s="20"/>
      <c r="O24" s="24"/>
      <c r="P24" s="129" t="str">
        <f t="shared" si="0"/>
        <v xml:space="preserve"> </v>
      </c>
      <c r="R24" s="66"/>
      <c r="X24" t="s">
        <v>187</v>
      </c>
    </row>
    <row r="25" spans="2:24" ht="12" customHeight="1" x14ac:dyDescent="0.2">
      <c r="B25" s="47">
        <v>12</v>
      </c>
      <c r="C25" s="68"/>
      <c r="D25" s="35"/>
      <c r="E25" s="47">
        <v>22</v>
      </c>
      <c r="F25" s="18"/>
      <c r="G25" s="18"/>
      <c r="H25" s="20"/>
      <c r="I25" s="22"/>
      <c r="J25" s="18" t="str">
        <f t="shared" si="1"/>
        <v>アストリンケージ</v>
      </c>
      <c r="K25" s="18"/>
      <c r="L25" s="20"/>
      <c r="M25" s="20"/>
      <c r="N25" s="20"/>
      <c r="O25" s="24"/>
      <c r="P25" s="129" t="str">
        <f t="shared" si="0"/>
        <v xml:space="preserve"> </v>
      </c>
      <c r="R25" s="65"/>
      <c r="X25" t="s">
        <v>188</v>
      </c>
    </row>
    <row r="26" spans="2:24" ht="12" customHeight="1" x14ac:dyDescent="0.2">
      <c r="B26" s="47">
        <v>13</v>
      </c>
      <c r="C26" s="68"/>
      <c r="D26" s="35"/>
      <c r="E26" s="47">
        <v>23</v>
      </c>
      <c r="F26" s="18"/>
      <c r="G26" s="18"/>
      <c r="H26" s="20"/>
      <c r="I26" s="22"/>
      <c r="J26" s="18" t="str">
        <f t="shared" si="1"/>
        <v>アストリンケージ</v>
      </c>
      <c r="K26" s="18"/>
      <c r="L26" s="20"/>
      <c r="M26" s="20"/>
      <c r="N26" s="20"/>
      <c r="O26" s="24"/>
      <c r="P26" s="129" t="str">
        <f t="shared" si="0"/>
        <v xml:space="preserve"> </v>
      </c>
      <c r="R26" s="66"/>
      <c r="X26" t="s">
        <v>189</v>
      </c>
    </row>
    <row r="27" spans="2:24" ht="12" customHeight="1" x14ac:dyDescent="0.2">
      <c r="B27" s="47">
        <v>14</v>
      </c>
      <c r="C27" s="68"/>
      <c r="D27" s="35"/>
      <c r="E27" s="47">
        <v>24</v>
      </c>
      <c r="F27" s="18"/>
      <c r="G27" s="18"/>
      <c r="H27" s="20"/>
      <c r="I27" s="22"/>
      <c r="J27" s="18" t="str">
        <f t="shared" si="1"/>
        <v>アストリンケージ</v>
      </c>
      <c r="K27" s="18"/>
      <c r="L27" s="20"/>
      <c r="M27" s="20"/>
      <c r="N27" s="20"/>
      <c r="O27" s="24"/>
      <c r="P27" s="129" t="str">
        <f t="shared" si="0"/>
        <v xml:space="preserve"> </v>
      </c>
      <c r="R27" s="65"/>
      <c r="X27" t="s">
        <v>190</v>
      </c>
    </row>
    <row r="28" spans="2:24" ht="12" customHeight="1" x14ac:dyDescent="0.2">
      <c r="B28" s="47">
        <v>15</v>
      </c>
      <c r="C28" s="130" t="s">
        <v>217</v>
      </c>
      <c r="D28" s="35"/>
      <c r="E28" s="47">
        <v>25</v>
      </c>
      <c r="F28" s="18"/>
      <c r="G28" s="18"/>
      <c r="H28" s="20"/>
      <c r="I28" s="22"/>
      <c r="J28" s="18" t="str">
        <f t="shared" si="1"/>
        <v>アストリンケージ</v>
      </c>
      <c r="K28" s="18"/>
      <c r="L28" s="20"/>
      <c r="M28" s="20"/>
      <c r="N28" s="20"/>
      <c r="O28" s="24"/>
      <c r="P28" s="129" t="str">
        <f t="shared" si="0"/>
        <v xml:space="preserve"> </v>
      </c>
      <c r="R28" s="66"/>
      <c r="X28" t="s">
        <v>191</v>
      </c>
    </row>
    <row r="29" spans="2:24" ht="12" customHeight="1" x14ac:dyDescent="0.2">
      <c r="B29" s="47">
        <v>16</v>
      </c>
      <c r="C29" s="68"/>
      <c r="D29" s="35"/>
      <c r="E29" s="47">
        <v>26</v>
      </c>
      <c r="F29" s="18"/>
      <c r="G29" s="18"/>
      <c r="H29" s="20"/>
      <c r="I29" s="22"/>
      <c r="J29" s="18" t="str">
        <f t="shared" si="1"/>
        <v>アストリンケージ</v>
      </c>
      <c r="K29" s="18"/>
      <c r="L29" s="20"/>
      <c r="M29" s="20"/>
      <c r="N29" s="20"/>
      <c r="O29" s="24"/>
      <c r="P29" s="129" t="str">
        <f t="shared" si="0"/>
        <v xml:space="preserve"> </v>
      </c>
      <c r="R29" s="66"/>
      <c r="X29" t="s">
        <v>192</v>
      </c>
    </row>
    <row r="30" spans="2:24" ht="12" customHeight="1" x14ac:dyDescent="0.2">
      <c r="B30" s="47">
        <v>17</v>
      </c>
      <c r="C30" s="68"/>
      <c r="D30" s="35"/>
      <c r="E30" s="47">
        <v>27</v>
      </c>
      <c r="F30" s="18"/>
      <c r="G30" s="18"/>
      <c r="H30" s="20"/>
      <c r="I30" s="22"/>
      <c r="J30" s="18" t="str">
        <f t="shared" si="1"/>
        <v>アストリンケージ</v>
      </c>
      <c r="K30" s="18"/>
      <c r="L30" s="20"/>
      <c r="M30" s="20"/>
      <c r="N30" s="20"/>
      <c r="O30" s="24"/>
      <c r="P30" s="129" t="str">
        <f t="shared" si="0"/>
        <v xml:space="preserve"> </v>
      </c>
      <c r="R30" s="64"/>
      <c r="X30" t="s">
        <v>193</v>
      </c>
    </row>
    <row r="31" spans="2:24" ht="12" customHeight="1" x14ac:dyDescent="0.2">
      <c r="B31" s="47">
        <v>18</v>
      </c>
      <c r="C31" s="68"/>
      <c r="D31" s="35"/>
      <c r="E31" s="47">
        <v>28</v>
      </c>
      <c r="F31" s="18"/>
      <c r="G31" s="18"/>
      <c r="H31" s="20"/>
      <c r="I31" s="22"/>
      <c r="J31" s="18" t="str">
        <f t="shared" si="1"/>
        <v>アストリンケージ</v>
      </c>
      <c r="K31" s="18"/>
      <c r="L31" s="20"/>
      <c r="M31" s="20"/>
      <c r="N31" s="20"/>
      <c r="O31" s="24"/>
      <c r="P31" s="129" t="str">
        <f t="shared" si="0"/>
        <v xml:space="preserve"> </v>
      </c>
      <c r="R31" s="65"/>
      <c r="X31" t="s">
        <v>194</v>
      </c>
    </row>
    <row r="32" spans="2:24" ht="12" customHeight="1" x14ac:dyDescent="0.2">
      <c r="B32" s="47">
        <v>19</v>
      </c>
      <c r="C32" s="68"/>
      <c r="D32" s="35"/>
      <c r="E32" s="47">
        <v>29</v>
      </c>
      <c r="F32" s="18"/>
      <c r="G32" s="18"/>
      <c r="H32" s="20"/>
      <c r="I32" s="22"/>
      <c r="J32" s="18" t="str">
        <f t="shared" si="1"/>
        <v>アストリンケージ</v>
      </c>
      <c r="K32" s="18"/>
      <c r="L32" s="20"/>
      <c r="M32" s="20"/>
      <c r="N32" s="20"/>
      <c r="O32" s="24"/>
      <c r="P32" s="129" t="str">
        <f t="shared" si="0"/>
        <v xml:space="preserve"> </v>
      </c>
      <c r="R32" s="66"/>
      <c r="X32" t="s">
        <v>195</v>
      </c>
    </row>
    <row r="33" spans="2:24" ht="12" customHeight="1" x14ac:dyDescent="0.2">
      <c r="B33" s="47">
        <v>20</v>
      </c>
      <c r="C33" s="68"/>
      <c r="D33" s="35"/>
      <c r="E33" s="47">
        <v>30</v>
      </c>
      <c r="F33" s="18"/>
      <c r="G33" s="18"/>
      <c r="H33" s="20"/>
      <c r="I33" s="22"/>
      <c r="J33" s="18" t="str">
        <f t="shared" si="1"/>
        <v>アストリンケージ</v>
      </c>
      <c r="K33" s="18"/>
      <c r="L33" s="20"/>
      <c r="M33" s="20"/>
      <c r="N33" s="20"/>
      <c r="O33" s="24"/>
      <c r="P33" s="129" t="str">
        <f t="shared" si="0"/>
        <v xml:space="preserve"> </v>
      </c>
      <c r="R33" s="56"/>
      <c r="X33" t="s">
        <v>167</v>
      </c>
    </row>
    <row r="34" spans="2:24" ht="12" customHeight="1" x14ac:dyDescent="0.2">
      <c r="B34" s="47">
        <v>21</v>
      </c>
      <c r="C34" s="68"/>
      <c r="D34" s="35"/>
      <c r="E34" s="47">
        <v>31</v>
      </c>
      <c r="F34" s="18"/>
      <c r="G34" s="18"/>
      <c r="H34" s="20"/>
      <c r="I34" s="22"/>
      <c r="J34" s="18" t="str">
        <f t="shared" si="1"/>
        <v>アストリンケージ</v>
      </c>
      <c r="K34" s="18"/>
      <c r="L34" s="20"/>
      <c r="M34" s="20"/>
      <c r="N34" s="20"/>
      <c r="O34" s="24"/>
      <c r="P34" s="129" t="str">
        <f t="shared" si="0"/>
        <v xml:space="preserve"> </v>
      </c>
      <c r="R34" s="65"/>
      <c r="X34" t="s">
        <v>196</v>
      </c>
    </row>
    <row r="35" spans="2:24" ht="12" customHeight="1" x14ac:dyDescent="0.2">
      <c r="B35" s="47">
        <v>22</v>
      </c>
      <c r="C35" s="68"/>
      <c r="D35" s="35"/>
      <c r="E35" s="47">
        <v>32</v>
      </c>
      <c r="F35" s="18"/>
      <c r="G35" s="18"/>
      <c r="H35" s="20"/>
      <c r="I35" s="22"/>
      <c r="J35" s="18" t="str">
        <f t="shared" si="1"/>
        <v>アストリンケージ</v>
      </c>
      <c r="K35" s="18"/>
      <c r="L35" s="20"/>
      <c r="M35" s="20"/>
      <c r="N35" s="20"/>
      <c r="O35" s="24"/>
      <c r="P35" s="129" t="str">
        <f t="shared" si="0"/>
        <v xml:space="preserve"> </v>
      </c>
      <c r="R35" s="66"/>
      <c r="X35" t="s">
        <v>197</v>
      </c>
    </row>
    <row r="36" spans="2:24" ht="12" customHeight="1" x14ac:dyDescent="0.2">
      <c r="B36" s="47">
        <v>23</v>
      </c>
      <c r="C36" s="130" t="s">
        <v>214</v>
      </c>
      <c r="D36" s="35"/>
      <c r="E36" s="47">
        <v>33</v>
      </c>
      <c r="F36" s="18"/>
      <c r="G36" s="18"/>
      <c r="H36" s="20"/>
      <c r="I36" s="22"/>
      <c r="J36" s="18" t="str">
        <f t="shared" si="1"/>
        <v>アストリンケージ</v>
      </c>
      <c r="K36" s="18"/>
      <c r="L36" s="20"/>
      <c r="M36" s="20"/>
      <c r="N36" s="20"/>
      <c r="O36" s="24"/>
      <c r="P36" s="129" t="str">
        <f t="shared" si="0"/>
        <v xml:space="preserve"> </v>
      </c>
      <c r="R36" s="65"/>
      <c r="X36" t="s">
        <v>198</v>
      </c>
    </row>
    <row r="37" spans="2:24" ht="12" customHeight="1" x14ac:dyDescent="0.2">
      <c r="B37" s="47">
        <v>24</v>
      </c>
      <c r="C37" s="68" t="s">
        <v>131</v>
      </c>
      <c r="D37" s="35"/>
      <c r="E37" s="47">
        <v>34</v>
      </c>
      <c r="F37" s="18"/>
      <c r="G37" s="18"/>
      <c r="H37" s="20"/>
      <c r="I37" s="22"/>
      <c r="J37" s="18" t="str">
        <f t="shared" si="1"/>
        <v>アストリンケージ</v>
      </c>
      <c r="K37" s="18"/>
      <c r="L37" s="20"/>
      <c r="M37" s="20"/>
      <c r="N37" s="20"/>
      <c r="O37" s="24"/>
      <c r="P37" s="129" t="str">
        <f t="shared" si="0"/>
        <v xml:space="preserve"> </v>
      </c>
      <c r="R37" s="66"/>
      <c r="X37" t="s">
        <v>199</v>
      </c>
    </row>
    <row r="38" spans="2:24" ht="12" customHeight="1" x14ac:dyDescent="0.2">
      <c r="B38" s="47">
        <v>25</v>
      </c>
      <c r="C38" s="68" t="s">
        <v>132</v>
      </c>
      <c r="D38" s="35"/>
      <c r="E38" s="47">
        <v>35</v>
      </c>
      <c r="F38" s="18"/>
      <c r="G38" s="18"/>
      <c r="H38" s="20"/>
      <c r="I38" s="22"/>
      <c r="J38" s="18" t="str">
        <f t="shared" si="1"/>
        <v>アストリンケージ</v>
      </c>
      <c r="K38" s="18"/>
      <c r="L38" s="20"/>
      <c r="M38" s="20"/>
      <c r="N38" s="20"/>
      <c r="O38" s="24"/>
      <c r="P38" s="129" t="str">
        <f t="shared" si="0"/>
        <v xml:space="preserve"> </v>
      </c>
      <c r="R38" s="64"/>
      <c r="X38" t="s">
        <v>200</v>
      </c>
    </row>
    <row r="39" spans="2:24" ht="12" customHeight="1" x14ac:dyDescent="0.2">
      <c r="B39" s="47">
        <v>26</v>
      </c>
      <c r="C39" s="68" t="s">
        <v>123</v>
      </c>
      <c r="D39" s="35"/>
      <c r="E39" s="47">
        <v>36</v>
      </c>
      <c r="F39" s="18"/>
      <c r="G39" s="18"/>
      <c r="H39" s="20"/>
      <c r="I39" s="22"/>
      <c r="J39" s="18" t="str">
        <f t="shared" si="1"/>
        <v>アストリンケージ</v>
      </c>
      <c r="K39" s="18"/>
      <c r="L39" s="20"/>
      <c r="M39" s="20"/>
      <c r="N39" s="20"/>
      <c r="O39" s="24"/>
      <c r="P39" s="129" t="str">
        <f t="shared" si="0"/>
        <v xml:space="preserve"> </v>
      </c>
      <c r="R39" s="65"/>
      <c r="X39" t="s">
        <v>201</v>
      </c>
    </row>
    <row r="40" spans="2:24" ht="12" customHeight="1" x14ac:dyDescent="0.2">
      <c r="B40" s="47">
        <v>27</v>
      </c>
      <c r="C40" s="68" t="s">
        <v>124</v>
      </c>
      <c r="D40" s="35"/>
      <c r="E40" s="47">
        <v>37</v>
      </c>
      <c r="F40" s="18"/>
      <c r="G40" s="18"/>
      <c r="H40" s="20"/>
      <c r="I40" s="22"/>
      <c r="J40" s="18" t="str">
        <f t="shared" si="1"/>
        <v>アストリンケージ</v>
      </c>
      <c r="K40" s="18"/>
      <c r="L40" s="20"/>
      <c r="M40" s="20"/>
      <c r="N40" s="20"/>
      <c r="O40" s="24"/>
      <c r="P40" s="129" t="str">
        <f t="shared" si="0"/>
        <v xml:space="preserve"> </v>
      </c>
      <c r="R40" s="66"/>
      <c r="X40" t="s">
        <v>202</v>
      </c>
    </row>
    <row r="41" spans="2:24" ht="12" customHeight="1" x14ac:dyDescent="0.2">
      <c r="B41" s="47">
        <v>28</v>
      </c>
      <c r="C41" s="122" t="s">
        <v>125</v>
      </c>
      <c r="D41" s="35"/>
      <c r="E41" s="47">
        <v>38</v>
      </c>
      <c r="F41" s="18"/>
      <c r="G41" s="18"/>
      <c r="H41" s="20"/>
      <c r="I41" s="22"/>
      <c r="J41" s="18" t="str">
        <f t="shared" si="1"/>
        <v>アストリンケージ</v>
      </c>
      <c r="K41" s="18"/>
      <c r="L41" s="20"/>
      <c r="M41" s="20"/>
      <c r="N41" s="20"/>
      <c r="O41" s="24"/>
      <c r="P41" s="129" t="str">
        <f t="shared" si="0"/>
        <v xml:space="preserve"> </v>
      </c>
      <c r="R41" s="65"/>
      <c r="X41" t="s">
        <v>203</v>
      </c>
    </row>
    <row r="42" spans="2:24" ht="12" customHeight="1" x14ac:dyDescent="0.2">
      <c r="B42" s="47">
        <v>29</v>
      </c>
      <c r="C42" s="68" t="s">
        <v>126</v>
      </c>
      <c r="D42" s="35"/>
      <c r="E42" s="47">
        <v>39</v>
      </c>
      <c r="F42" s="18"/>
      <c r="G42" s="18"/>
      <c r="H42" s="20"/>
      <c r="I42" s="22"/>
      <c r="J42" s="18" t="str">
        <f t="shared" si="1"/>
        <v>アストリンケージ</v>
      </c>
      <c r="K42" s="18"/>
      <c r="L42" s="20"/>
      <c r="M42" s="20"/>
      <c r="N42" s="20"/>
      <c r="O42" s="24"/>
      <c r="P42" s="129" t="str">
        <f t="shared" si="0"/>
        <v xml:space="preserve"> </v>
      </c>
      <c r="R42" s="66"/>
      <c r="X42" t="s">
        <v>204</v>
      </c>
    </row>
    <row r="43" spans="2:24" ht="12" customHeight="1" x14ac:dyDescent="0.2">
      <c r="B43" s="47">
        <v>30</v>
      </c>
      <c r="C43" s="68" t="s">
        <v>127</v>
      </c>
      <c r="D43" s="35"/>
      <c r="E43" s="47">
        <v>40</v>
      </c>
      <c r="F43" s="18"/>
      <c r="G43" s="18"/>
      <c r="H43" s="20"/>
      <c r="I43" s="22"/>
      <c r="J43" s="18" t="str">
        <f t="shared" si="1"/>
        <v>アストリンケージ</v>
      </c>
      <c r="K43" s="18"/>
      <c r="L43" s="20"/>
      <c r="M43" s="20"/>
      <c r="N43" s="20"/>
      <c r="O43" s="24"/>
      <c r="P43" s="129" t="str">
        <f t="shared" si="0"/>
        <v xml:space="preserve"> </v>
      </c>
      <c r="R43" s="66"/>
      <c r="X43" t="s">
        <v>205</v>
      </c>
    </row>
    <row r="44" spans="2:24" ht="12" customHeight="1" x14ac:dyDescent="0.2">
      <c r="B44" s="47">
        <v>31</v>
      </c>
      <c r="C44" s="68" t="s">
        <v>128</v>
      </c>
      <c r="D44" s="35"/>
      <c r="E44" s="47">
        <v>41</v>
      </c>
      <c r="F44" s="18"/>
      <c r="G44" s="18"/>
      <c r="H44" s="20"/>
      <c r="I44" s="22"/>
      <c r="J44" s="18" t="str">
        <f t="shared" si="1"/>
        <v>アストリンケージ</v>
      </c>
      <c r="K44" s="18"/>
      <c r="L44" s="20"/>
      <c r="M44" s="20"/>
      <c r="N44" s="20"/>
      <c r="O44" s="24"/>
      <c r="P44" s="129" t="str">
        <f t="shared" si="0"/>
        <v xml:space="preserve"> </v>
      </c>
      <c r="R44" s="66"/>
      <c r="X44" t="s">
        <v>206</v>
      </c>
    </row>
    <row r="45" spans="2:24" ht="12" customHeight="1" x14ac:dyDescent="0.2">
      <c r="B45" s="47">
        <v>32</v>
      </c>
      <c r="C45" s="68"/>
      <c r="D45" s="35"/>
      <c r="E45" s="47">
        <v>42</v>
      </c>
      <c r="F45" s="18"/>
      <c r="G45" s="18"/>
      <c r="H45" s="20"/>
      <c r="I45" s="22"/>
      <c r="J45" s="18" t="str">
        <f t="shared" si="1"/>
        <v>アストリンケージ</v>
      </c>
      <c r="K45" s="18"/>
      <c r="L45" s="20"/>
      <c r="M45" s="20"/>
      <c r="N45" s="20"/>
      <c r="O45" s="24"/>
      <c r="P45" s="129" t="str">
        <f t="shared" si="0"/>
        <v xml:space="preserve"> </v>
      </c>
      <c r="R45" s="66"/>
      <c r="X45" t="s">
        <v>207</v>
      </c>
    </row>
    <row r="46" spans="2:24" ht="12" customHeight="1" x14ac:dyDescent="0.2">
      <c r="B46" s="47">
        <v>33</v>
      </c>
      <c r="C46" s="68"/>
      <c r="D46" s="35"/>
      <c r="E46" s="47">
        <v>43</v>
      </c>
      <c r="F46" s="18"/>
      <c r="G46" s="18"/>
      <c r="H46" s="20"/>
      <c r="I46" s="22"/>
      <c r="J46" s="18" t="str">
        <f t="shared" si="1"/>
        <v>アストリンケージ</v>
      </c>
      <c r="K46" s="18"/>
      <c r="L46" s="20"/>
      <c r="M46" s="20"/>
      <c r="N46" s="20"/>
      <c r="O46" s="24"/>
      <c r="P46" s="129" t="str">
        <f t="shared" si="0"/>
        <v xml:space="preserve"> </v>
      </c>
      <c r="R46" s="66"/>
      <c r="X46" t="s">
        <v>208</v>
      </c>
    </row>
    <row r="47" spans="2:24" ht="12" customHeight="1" x14ac:dyDescent="0.2">
      <c r="B47" s="47">
        <v>34</v>
      </c>
      <c r="C47" s="68"/>
      <c r="D47" s="35"/>
      <c r="E47" s="47">
        <v>44</v>
      </c>
      <c r="F47" s="18"/>
      <c r="G47" s="18"/>
      <c r="H47" s="20"/>
      <c r="I47" s="22"/>
      <c r="J47" s="18" t="str">
        <f t="shared" si="1"/>
        <v>アストリンケージ</v>
      </c>
      <c r="K47" s="18"/>
      <c r="L47" s="20"/>
      <c r="M47" s="20"/>
      <c r="N47" s="20"/>
      <c r="O47" s="24"/>
      <c r="P47" s="129" t="str">
        <f t="shared" si="0"/>
        <v xml:space="preserve"> </v>
      </c>
      <c r="R47" s="64"/>
      <c r="X47" t="s">
        <v>209</v>
      </c>
    </row>
    <row r="48" spans="2:24" ht="12" customHeight="1" x14ac:dyDescent="0.2">
      <c r="B48" s="47">
        <v>35</v>
      </c>
      <c r="C48" s="68"/>
      <c r="D48" s="35"/>
      <c r="E48" s="47">
        <v>45</v>
      </c>
      <c r="F48" s="18"/>
      <c r="G48" s="18"/>
      <c r="H48" s="20"/>
      <c r="I48" s="22"/>
      <c r="J48" s="18" t="str">
        <f t="shared" si="1"/>
        <v>アストリンケージ</v>
      </c>
      <c r="K48" s="18"/>
      <c r="L48" s="20"/>
      <c r="M48" s="20"/>
      <c r="N48" s="20"/>
      <c r="O48" s="24"/>
      <c r="P48" s="129" t="str">
        <f t="shared" si="0"/>
        <v xml:space="preserve"> </v>
      </c>
      <c r="R48" s="65"/>
      <c r="X48" t="s">
        <v>210</v>
      </c>
    </row>
    <row r="49" spans="2:24" ht="12" customHeight="1" x14ac:dyDescent="0.2">
      <c r="B49" s="47">
        <v>36</v>
      </c>
      <c r="C49" s="68"/>
      <c r="D49" s="35"/>
      <c r="E49" s="47">
        <v>46</v>
      </c>
      <c r="F49" s="18"/>
      <c r="G49" s="18"/>
      <c r="H49" s="20"/>
      <c r="I49" s="22"/>
      <c r="J49" s="18" t="str">
        <f t="shared" si="1"/>
        <v>アストリンケージ</v>
      </c>
      <c r="K49" s="18"/>
      <c r="L49" s="20"/>
      <c r="M49" s="20"/>
      <c r="N49" s="20"/>
      <c r="O49" s="24"/>
      <c r="P49" s="129" t="str">
        <f t="shared" si="0"/>
        <v xml:space="preserve"> </v>
      </c>
      <c r="R49" s="66"/>
      <c r="X49" t="s">
        <v>168</v>
      </c>
    </row>
    <row r="50" spans="2:24" ht="12" customHeight="1" x14ac:dyDescent="0.2">
      <c r="B50" s="47">
        <v>37</v>
      </c>
      <c r="C50" s="68"/>
      <c r="D50" s="35"/>
      <c r="E50" s="47">
        <v>47</v>
      </c>
      <c r="F50" s="18"/>
      <c r="G50" s="18"/>
      <c r="H50" s="20"/>
      <c r="I50" s="22"/>
      <c r="J50" s="18" t="str">
        <f t="shared" si="1"/>
        <v>アストリンケージ</v>
      </c>
      <c r="K50" s="18"/>
      <c r="L50" s="20"/>
      <c r="M50" s="20"/>
      <c r="N50" s="20"/>
      <c r="O50" s="24"/>
      <c r="P50" s="129" t="str">
        <f t="shared" si="0"/>
        <v xml:space="preserve"> </v>
      </c>
      <c r="R50" s="65"/>
      <c r="X50" t="s">
        <v>211</v>
      </c>
    </row>
    <row r="51" spans="2:24" ht="12" customHeight="1" x14ac:dyDescent="0.2">
      <c r="B51" s="47">
        <v>38</v>
      </c>
      <c r="C51" s="68"/>
      <c r="D51" s="35"/>
      <c r="E51" s="47">
        <v>48</v>
      </c>
      <c r="F51" s="18"/>
      <c r="G51" s="18"/>
      <c r="H51" s="20"/>
      <c r="I51" s="22"/>
      <c r="J51" s="18" t="str">
        <f t="shared" si="1"/>
        <v>アストリンケージ</v>
      </c>
      <c r="K51" s="18"/>
      <c r="L51" s="20"/>
      <c r="M51" s="20"/>
      <c r="N51" s="20"/>
      <c r="O51" s="24"/>
      <c r="P51" s="129" t="str">
        <f t="shared" si="0"/>
        <v xml:space="preserve"> </v>
      </c>
      <c r="R51" s="66"/>
    </row>
    <row r="52" spans="2:24" ht="12" customHeight="1" x14ac:dyDescent="0.2">
      <c r="B52" s="47">
        <v>39</v>
      </c>
      <c r="C52" s="68"/>
      <c r="D52" s="35"/>
      <c r="E52" s="47">
        <v>49</v>
      </c>
      <c r="F52" s="18"/>
      <c r="G52" s="18"/>
      <c r="H52" s="20"/>
      <c r="I52" s="22"/>
      <c r="J52" s="18" t="str">
        <f t="shared" si="1"/>
        <v>アストリンケージ</v>
      </c>
      <c r="K52" s="18"/>
      <c r="L52" s="20"/>
      <c r="M52" s="20"/>
      <c r="N52" s="20"/>
      <c r="O52" s="24"/>
      <c r="P52" s="129" t="str">
        <f t="shared" si="0"/>
        <v xml:space="preserve"> </v>
      </c>
      <c r="R52" s="66"/>
    </row>
    <row r="53" spans="2:24" ht="12" customHeight="1" thickBot="1" x14ac:dyDescent="0.25">
      <c r="B53" s="48">
        <v>40</v>
      </c>
      <c r="C53" s="123"/>
      <c r="D53" s="35"/>
      <c r="E53" s="48">
        <v>50</v>
      </c>
      <c r="F53" s="41"/>
      <c r="G53" s="41"/>
      <c r="H53" s="42"/>
      <c r="I53" s="43"/>
      <c r="J53" s="41" t="str">
        <f t="shared" si="1"/>
        <v>アストリンケージ</v>
      </c>
      <c r="K53" s="41"/>
      <c r="L53" s="42"/>
      <c r="M53" s="42"/>
      <c r="N53" s="42"/>
      <c r="O53" s="44"/>
      <c r="P53" s="129" t="str">
        <f t="shared" si="0"/>
        <v xml:space="preserve"> </v>
      </c>
      <c r="R53" s="65"/>
    </row>
    <row r="54" spans="2:24" ht="6.75" customHeight="1" thickTop="1" x14ac:dyDescent="0.2">
      <c r="O54" s="12"/>
    </row>
    <row r="55" spans="2:24" ht="16.5" customHeight="1" x14ac:dyDescent="0.2">
      <c r="B55" s="75" t="s">
        <v>218</v>
      </c>
      <c r="C55" s="75"/>
      <c r="D55" s="36"/>
      <c r="E55" s="36"/>
      <c r="F55" s="36"/>
      <c r="G55" s="36"/>
      <c r="H55" s="6"/>
      <c r="I55" s="6"/>
      <c r="J55" s="6"/>
      <c r="K55" s="6"/>
      <c r="L55" s="6"/>
      <c r="M55" s="13"/>
      <c r="N55" s="13"/>
      <c r="O55" s="12"/>
    </row>
    <row r="56" spans="2:24" ht="16.5" customHeight="1" x14ac:dyDescent="0.2">
      <c r="B56" s="2" t="s">
        <v>219</v>
      </c>
      <c r="C56" s="5"/>
      <c r="D56" s="5"/>
      <c r="E56" s="6"/>
      <c r="F56" s="6"/>
      <c r="G56" s="6"/>
      <c r="H56" s="6"/>
      <c r="I56" s="6"/>
      <c r="J56" s="6"/>
      <c r="K56" s="6"/>
      <c r="L56" s="6"/>
      <c r="M56" s="13"/>
      <c r="N56" s="13"/>
      <c r="O56" s="12"/>
    </row>
    <row r="57" spans="2:24" ht="16.5" customHeight="1" x14ac:dyDescent="0.2">
      <c r="B57" s="140" t="s">
        <v>54</v>
      </c>
      <c r="C57" s="140"/>
      <c r="D57" s="6" t="s">
        <v>7</v>
      </c>
      <c r="E57" s="136" t="s">
        <v>114</v>
      </c>
      <c r="F57" s="136"/>
      <c r="G57" s="136"/>
      <c r="H57" s="136"/>
      <c r="I57" s="6" t="s">
        <v>15</v>
      </c>
      <c r="J57" s="6"/>
      <c r="K57" s="6"/>
      <c r="L57" s="6"/>
      <c r="M57" s="76"/>
      <c r="N57" s="125"/>
      <c r="O57" s="12" t="s">
        <v>47</v>
      </c>
    </row>
    <row r="58" spans="2:24" ht="16.5" customHeight="1" x14ac:dyDescent="0.2">
      <c r="B58" s="140" t="s">
        <v>55</v>
      </c>
      <c r="C58" s="140"/>
      <c r="D58" s="6"/>
      <c r="E58" s="137"/>
      <c r="F58" s="137"/>
      <c r="G58" s="137"/>
      <c r="H58" s="6" t="s">
        <v>2</v>
      </c>
      <c r="I58" s="15" t="s">
        <v>18</v>
      </c>
      <c r="J58" s="6"/>
      <c r="K58" s="6"/>
      <c r="L58" s="6"/>
      <c r="M58" s="13"/>
      <c r="N58" s="13"/>
      <c r="O58" s="12" t="s">
        <v>48</v>
      </c>
    </row>
    <row r="59" spans="2:24" ht="8.25" customHeight="1" x14ac:dyDescent="0.2">
      <c r="B59" s="5"/>
      <c r="C59" s="5"/>
      <c r="D59" s="5"/>
      <c r="E59" s="6"/>
      <c r="F59" s="6"/>
      <c r="G59" s="6"/>
      <c r="H59" s="6"/>
      <c r="I59" s="6"/>
      <c r="J59" s="6"/>
      <c r="K59" s="6"/>
      <c r="L59" s="6"/>
      <c r="M59" s="13"/>
      <c r="N59" s="13"/>
      <c r="O59" s="12"/>
    </row>
    <row r="60" spans="2:24" ht="16.5" customHeight="1" x14ac:dyDescent="0.2">
      <c r="B60" s="2" t="s">
        <v>220</v>
      </c>
      <c r="C60" s="5"/>
      <c r="D60" s="5"/>
      <c r="E60" s="6"/>
      <c r="F60" s="6"/>
      <c r="G60" s="6"/>
      <c r="H60" s="6"/>
      <c r="I60" s="6"/>
      <c r="J60" s="6"/>
      <c r="K60" s="6"/>
      <c r="L60" s="6"/>
      <c r="M60" s="13"/>
      <c r="N60" s="13"/>
      <c r="O60" s="12"/>
    </row>
    <row r="61" spans="2:24" ht="16.5" customHeight="1" x14ac:dyDescent="0.2">
      <c r="C61" s="37" t="s">
        <v>8</v>
      </c>
      <c r="E61" s="136"/>
      <c r="F61" s="136"/>
      <c r="G61" s="136"/>
      <c r="H61" s="136"/>
      <c r="J61" s="26" t="s">
        <v>19</v>
      </c>
      <c r="K61" s="141" t="s">
        <v>21</v>
      </c>
      <c r="L61" s="141"/>
      <c r="M61" s="141"/>
      <c r="N61" s="126"/>
      <c r="O61" s="27"/>
    </row>
    <row r="62" spans="2:24" ht="19.5" hidden="1" customHeight="1" x14ac:dyDescent="0.2">
      <c r="B62" s="37" t="s">
        <v>56</v>
      </c>
      <c r="C62" s="37"/>
      <c r="E62" s="77" t="s">
        <v>59</v>
      </c>
      <c r="F62" s="138"/>
      <c r="G62" s="138"/>
      <c r="H62" s="63" t="s">
        <v>57</v>
      </c>
      <c r="I62" s="62" t="s">
        <v>58</v>
      </c>
      <c r="M62" s="12"/>
      <c r="N62" s="12"/>
      <c r="O62" s="12"/>
    </row>
    <row r="63" spans="2:24" ht="16.5" customHeight="1" x14ac:dyDescent="0.25">
      <c r="C63" s="37" t="s">
        <v>22</v>
      </c>
      <c r="E63" s="28">
        <f>IF(C4=1,800,IF(C4=2,800,IF(C4=3,1000,IF(C4=4,1500," "))))</f>
        <v>800</v>
      </c>
      <c r="F63" s="9" t="s">
        <v>9</v>
      </c>
      <c r="G63" s="9"/>
      <c r="H63" s="9" t="s">
        <v>13</v>
      </c>
      <c r="I63" s="8">
        <f>COUNTIF(F4:F53,1)+COUNTIF(F4:F53,2)</f>
        <v>12</v>
      </c>
      <c r="J63" s="7" t="s">
        <v>30</v>
      </c>
      <c r="K63" s="139">
        <f>E63*I63</f>
        <v>9600</v>
      </c>
      <c r="L63" s="139"/>
      <c r="M63" s="9" t="s">
        <v>9</v>
      </c>
      <c r="N63" s="9"/>
      <c r="O63" s="12"/>
    </row>
    <row r="64" spans="2:24" ht="16.5" customHeight="1" x14ac:dyDescent="0.25">
      <c r="C64" s="10" t="s">
        <v>12</v>
      </c>
      <c r="E64" s="28">
        <f>IF(C4=1,2000,IF(C4=2,2000,IF(C4=3,2000,IF(C4=4,2000," "))))</f>
        <v>2000</v>
      </c>
      <c r="F64" s="4" t="s">
        <v>9</v>
      </c>
      <c r="G64" s="4"/>
      <c r="H64" s="9" t="s">
        <v>13</v>
      </c>
      <c r="I64" s="8"/>
      <c r="J64" s="3" t="s">
        <v>31</v>
      </c>
      <c r="K64" s="133">
        <f>E64*I64</f>
        <v>0</v>
      </c>
      <c r="L64" s="133"/>
      <c r="M64" s="9" t="s">
        <v>9</v>
      </c>
      <c r="N64" s="9"/>
      <c r="O64" s="12"/>
    </row>
    <row r="65" spans="2:18" ht="16.5" customHeight="1" x14ac:dyDescent="0.25">
      <c r="J65" s="3" t="s">
        <v>14</v>
      </c>
      <c r="K65" s="133">
        <f>K63+K64</f>
        <v>9600</v>
      </c>
      <c r="L65" s="133"/>
      <c r="M65" s="9" t="s">
        <v>9</v>
      </c>
      <c r="N65" s="9"/>
      <c r="O65" s="12"/>
    </row>
    <row r="66" spans="2:18" ht="10.75" customHeight="1" x14ac:dyDescent="0.25">
      <c r="B66" s="37"/>
      <c r="C66" s="37"/>
      <c r="E66" s="37"/>
      <c r="F66" s="135"/>
      <c r="G66" s="135"/>
      <c r="H66" s="36"/>
      <c r="I66" s="36"/>
      <c r="J66" s="3"/>
      <c r="K66" s="4"/>
      <c r="L66" s="9"/>
      <c r="M66" s="14"/>
      <c r="N66" s="14"/>
      <c r="O66" s="12"/>
    </row>
    <row r="67" spans="2:18" ht="16.5" customHeight="1" x14ac:dyDescent="0.2">
      <c r="C67" s="40" t="s">
        <v>17</v>
      </c>
      <c r="E67" s="38" t="s">
        <v>26</v>
      </c>
      <c r="F67" s="78"/>
      <c r="G67" s="78"/>
      <c r="H67" s="38" t="s">
        <v>25</v>
      </c>
      <c r="I67" s="78"/>
      <c r="J67" s="78"/>
      <c r="K67" s="142" t="s">
        <v>23</v>
      </c>
      <c r="L67" s="142"/>
      <c r="M67" s="140" t="s">
        <v>24</v>
      </c>
      <c r="N67" s="140"/>
      <c r="O67" s="140"/>
      <c r="P67" s="11"/>
    </row>
    <row r="68" spans="2:18" ht="16.5" customHeight="1" x14ac:dyDescent="0.2">
      <c r="E68" s="39" t="s">
        <v>26</v>
      </c>
      <c r="F68" s="78"/>
      <c r="G68" s="78"/>
      <c r="H68" s="39" t="s">
        <v>25</v>
      </c>
      <c r="I68" s="78"/>
      <c r="J68" s="78"/>
      <c r="K68" s="142"/>
      <c r="L68" s="142"/>
      <c r="M68" s="145"/>
      <c r="N68" s="145"/>
      <c r="O68" s="145"/>
      <c r="P68" s="11"/>
    </row>
    <row r="69" spans="2:18" ht="6" customHeight="1" x14ac:dyDescent="0.2">
      <c r="O69" s="12"/>
    </row>
    <row r="70" spans="2:18" ht="21" customHeight="1" x14ac:dyDescent="0.2">
      <c r="K70" t="s">
        <v>27</v>
      </c>
      <c r="O70" s="12"/>
    </row>
    <row r="71" spans="2:18" ht="21" customHeight="1" x14ac:dyDescent="0.2">
      <c r="O71" s="12"/>
    </row>
    <row r="72" spans="2:18" ht="21" customHeight="1" x14ac:dyDescent="0.2">
      <c r="O72" s="12"/>
    </row>
    <row r="73" spans="2:18" ht="12.5" thickBot="1" x14ac:dyDescent="0.25"/>
    <row r="74" spans="2:18" ht="16.5" x14ac:dyDescent="0.2">
      <c r="E74" s="56"/>
      <c r="F74" s="57" t="s">
        <v>51</v>
      </c>
      <c r="G74" s="51" t="s">
        <v>36</v>
      </c>
      <c r="H74" s="51" t="s">
        <v>37</v>
      </c>
      <c r="I74" s="51" t="s">
        <v>38</v>
      </c>
      <c r="J74" s="51" t="s">
        <v>39</v>
      </c>
      <c r="K74" s="51" t="s">
        <v>49</v>
      </c>
      <c r="L74" s="51" t="s">
        <v>40</v>
      </c>
      <c r="M74" s="51" t="s">
        <v>41</v>
      </c>
      <c r="N74" s="58" t="s">
        <v>42</v>
      </c>
      <c r="O74" s="58" t="s">
        <v>50</v>
      </c>
      <c r="P74" s="58" t="s">
        <v>43</v>
      </c>
      <c r="Q74" s="59" t="s">
        <v>44</v>
      </c>
      <c r="R74" s="59" t="s">
        <v>117</v>
      </c>
    </row>
    <row r="75" spans="2:18" ht="16.5" x14ac:dyDescent="0.2">
      <c r="E75" s="35">
        <f>C4</f>
        <v>1</v>
      </c>
      <c r="F75" s="60">
        <f>M57</f>
        <v>0</v>
      </c>
      <c r="G75" s="52" t="str">
        <f>E57</f>
        <v>　</v>
      </c>
      <c r="H75" s="52">
        <f>E61</f>
        <v>0</v>
      </c>
      <c r="I75" s="53"/>
      <c r="J75" s="53">
        <f>COUNTIF(F4:F53,1)</f>
        <v>6</v>
      </c>
      <c r="K75" s="53">
        <f>COUNTIF(F4:F53,3)</f>
        <v>4</v>
      </c>
      <c r="L75" s="53"/>
      <c r="M75" s="53"/>
      <c r="N75" s="53">
        <f>COUNTIF(F4:F53,2)</f>
        <v>6</v>
      </c>
      <c r="O75" s="53">
        <f>COUNTIF(F4:F53,4)</f>
        <v>1</v>
      </c>
      <c r="P75" s="54"/>
      <c r="Q75" s="55">
        <f>SUM(I75,M75)</f>
        <v>0</v>
      </c>
      <c r="R75" s="55">
        <f>SUM(J75,N75)</f>
        <v>12</v>
      </c>
    </row>
    <row r="76" spans="2:18" x14ac:dyDescent="0.2">
      <c r="F76" t="s">
        <v>53</v>
      </c>
    </row>
  </sheetData>
  <mergeCells count="17">
    <mergeCell ref="K63:L63"/>
    <mergeCell ref="C1:N1"/>
    <mergeCell ref="B2:B4"/>
    <mergeCell ref="B6:C6"/>
    <mergeCell ref="B7:C7"/>
    <mergeCell ref="B57:C57"/>
    <mergeCell ref="E57:H57"/>
    <mergeCell ref="B58:C58"/>
    <mergeCell ref="E58:G58"/>
    <mergeCell ref="E61:H61"/>
    <mergeCell ref="K61:M61"/>
    <mergeCell ref="F62:G62"/>
    <mergeCell ref="K64:L64"/>
    <mergeCell ref="K65:L65"/>
    <mergeCell ref="F66:G66"/>
    <mergeCell ref="K67:L68"/>
    <mergeCell ref="M67:O68"/>
  </mergeCells>
  <phoneticPr fontId="2"/>
  <dataValidations count="4">
    <dataValidation type="list" allowBlank="1" showInputMessage="1" showErrorMessage="1" sqref="O4:O53" xr:uid="{DB353C32-B5ED-47A3-A78F-147F97E32914}">
      <formula1>$W$11:$W$20</formula1>
    </dataValidation>
    <dataValidation type="list" allowBlank="1" showInputMessage="1" showErrorMessage="1" sqref="N4:N53" xr:uid="{1104083F-FD39-4C9C-A1D6-CF57B7CE297D}">
      <formula1>$X$4:$X$50</formula1>
    </dataValidation>
    <dataValidation type="list" allowBlank="1" showInputMessage="1" showErrorMessage="1" sqref="K4:K53" xr:uid="{07036D7E-39CE-4AE1-80EC-B9E93E0FD41A}">
      <formula1>$W$4:$W$9</formula1>
    </dataValidation>
    <dataValidation type="list" allowBlank="1" showInputMessage="1" showErrorMessage="1" sqref="F4:F53" xr:uid="{97A66BE5-38FC-48B9-9429-653D7ABACE3F}">
      <formula1>$W$4:$W$7</formula1>
    </dataValidation>
  </dataValidations>
  <printOptions horizontalCentered="1" verticalCentered="1"/>
  <pageMargins left="0.19685039370078741" right="0.19685039370078741" top="0" bottom="0" header="0" footer="0"/>
  <pageSetup paperSize="9" scale="8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D:\data\越谷西高\陸上部\01\参加申込書\高体連申込基本01.jsd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日程 </vt:lpstr>
      <vt:lpstr>申込ｼｰﾄ</vt:lpstr>
      <vt:lpstr>記入例</vt:lpstr>
      <vt:lpstr>記入例!Print_Area</vt:lpstr>
      <vt:lpstr>申込ｼｰﾄ!Print_Area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和久</dc:creator>
  <cp:lastModifiedBy>MASATOSHI SUEMATSU</cp:lastModifiedBy>
  <cp:revision>230</cp:revision>
  <cp:lastPrinted>2023-02-15T05:41:19Z</cp:lastPrinted>
  <dcterms:created xsi:type="dcterms:W3CDTF">1998-06-18T17:09:03Z</dcterms:created>
  <dcterms:modified xsi:type="dcterms:W3CDTF">2026-08-11T23:19:55Z</dcterms:modified>
</cp:coreProperties>
</file>